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5.1" sheetId="1" r:id="rId1"/>
    <sheet name="5.2" sheetId="2" r:id="rId2"/>
    <sheet name="5.3" sheetId="3" r:id="rId3"/>
    <sheet name="5.4" sheetId="4" r:id="rId4"/>
    <sheet name="курс" sheetId="5" state="hidden" r:id="rId5"/>
  </sheets>
  <definedNames/>
  <calcPr fullCalcOnLoad="1"/>
</workbook>
</file>

<file path=xl/sharedStrings.xml><?xml version="1.0" encoding="utf-8"?>
<sst xmlns="http://schemas.openxmlformats.org/spreadsheetml/2006/main" count="1691" uniqueCount="673">
  <si>
    <t>5. Пластинчатые теплообменники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</si>
  <si>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</si>
  <si>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5.1. Паяные пластинчатые теплообменники одноходовые XB</t>
  </si>
  <si>
    <t>Эскиз</t>
  </si>
  <si>
    <t>Кодовый номер</t>
  </si>
  <si>
    <t>Тип</t>
  </si>
  <si>
    <t>Кол-во пластин</t>
  </si>
  <si>
    <r>
      <t>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</t>
    </r>
  </si>
  <si>
    <r>
      <t>S поверх. тепло-обмена, м</t>
    </r>
    <r>
      <rPr>
        <b/>
        <vertAlign val="superscript"/>
        <sz val="10"/>
        <color indexed="8"/>
        <rFont val="Arial"/>
        <family val="2"/>
      </rPr>
      <t>2</t>
    </r>
  </si>
  <si>
    <t>Вес, кг</t>
  </si>
  <si>
    <t>Присоед. патрубки</t>
  </si>
  <si>
    <t>Кол-во в упаковке, шт.</t>
  </si>
  <si>
    <t>Группа скидок</t>
  </si>
  <si>
    <t>Цена, руб.</t>
  </si>
  <si>
    <t>Цена, евро</t>
  </si>
  <si>
    <t>A</t>
  </si>
  <si>
    <t>B</t>
  </si>
  <si>
    <t>C</t>
  </si>
  <si>
    <t>без НДС</t>
  </si>
  <si>
    <t>с НДС</t>
  </si>
  <si>
    <t>Основные параметры: Ру = 25 бар, Тмин. = -10 °С, Тмакс. = +180 °С.
Материал пластин: кислотостойкая нержавеющая сталь AISI 316L (EN 1.4404); материал припоя – медь.
Подбор теплообменников производится с помощью расчетной программы Hexact</t>
  </si>
  <si>
    <t>Паяный пластинчатый теплообменник одноходовой XB 06L-12), 3).</t>
  </si>
  <si>
    <t>004B2024</t>
  </si>
  <si>
    <t>XB 06L-1</t>
  </si>
  <si>
    <t>Наружная резьба,      G ¾ A x 20 мм</t>
  </si>
  <si>
    <t>PL08-HEXB</t>
  </si>
  <si>
    <t>004B2025</t>
  </si>
  <si>
    <t>004B2026</t>
  </si>
  <si>
    <t>004B2027</t>
  </si>
  <si>
    <t>004B2028</t>
  </si>
  <si>
    <t>004B2029</t>
  </si>
  <si>
    <t>004B2030</t>
  </si>
  <si>
    <t>004B2031</t>
  </si>
  <si>
    <t>004B2032</t>
  </si>
  <si>
    <t>004B2033</t>
  </si>
  <si>
    <t>004B2034</t>
  </si>
  <si>
    <t xml:space="preserve">Паяный пластинчатый теплообменник одноходовой XB 06H-12), 3). </t>
  </si>
  <si>
    <t>004B2036</t>
  </si>
  <si>
    <t>XB 06H-1</t>
  </si>
  <si>
    <t>004B2037</t>
  </si>
  <si>
    <t>004B2038</t>
  </si>
  <si>
    <t>004B2039</t>
  </si>
  <si>
    <t>004B2041</t>
  </si>
  <si>
    <t>004B2042</t>
  </si>
  <si>
    <t>004B2043</t>
  </si>
  <si>
    <t>004B2044</t>
  </si>
  <si>
    <t>004B2046</t>
  </si>
  <si>
    <t>004B2047</t>
  </si>
  <si>
    <t>004B2048</t>
  </si>
  <si>
    <t>Паяный пластинчатый теплообменник одноходовой XB 12H-12).</t>
  </si>
  <si>
    <t>004H7555</t>
  </si>
  <si>
    <t>XB 12H-1</t>
  </si>
  <si>
    <t xml:space="preserve">Внешняя резьба,  
G1 1/4 х 25 мм
Внешняя резьба,  
G1 1/4 х 25 мм
Внешняя резьба,  
G1 1/4 х 25 мм
</t>
  </si>
  <si>
    <t>004H7556</t>
  </si>
  <si>
    <t>004H7557</t>
  </si>
  <si>
    <t>004H7558</t>
  </si>
  <si>
    <t>004H7559</t>
  </si>
  <si>
    <t>004H7560</t>
  </si>
  <si>
    <t>004H7561</t>
  </si>
  <si>
    <t>004H7562</t>
  </si>
  <si>
    <t>004H7563</t>
  </si>
  <si>
    <t>004H7564</t>
  </si>
  <si>
    <t>004H7565</t>
  </si>
  <si>
    <t>004H7566</t>
  </si>
  <si>
    <t>004H7567</t>
  </si>
  <si>
    <t>004H7568</t>
  </si>
  <si>
    <t>004H7569</t>
  </si>
  <si>
    <t>004H7570</t>
  </si>
  <si>
    <t>Паяный пластинчатый теплообменник одноходовой XB 12M-12).</t>
  </si>
  <si>
    <t>004H7540</t>
  </si>
  <si>
    <t>XB 12M-1</t>
  </si>
  <si>
    <t xml:space="preserve">Внешняя резьба,  
G1 1/4 х 25 мм
Внешняя резьба,  
G1 1/4 х 25 мм
</t>
  </si>
  <si>
    <t>004H7541</t>
  </si>
  <si>
    <t>004H7542</t>
  </si>
  <si>
    <t>004H7543</t>
  </si>
  <si>
    <t>004H7544</t>
  </si>
  <si>
    <t>004H7545</t>
  </si>
  <si>
    <t>004H7546</t>
  </si>
  <si>
    <t>004H7547</t>
  </si>
  <si>
    <t>004H7548</t>
  </si>
  <si>
    <t>004H7549</t>
  </si>
  <si>
    <t>004H7550</t>
  </si>
  <si>
    <t>004H7551</t>
  </si>
  <si>
    <t>004H7552</t>
  </si>
  <si>
    <t>004H7553</t>
  </si>
  <si>
    <t>Паяный пластинчатый теплообменник одноходовой XB 12L-12).</t>
  </si>
  <si>
    <t>004H7525</t>
  </si>
  <si>
    <t>XB 12L-1</t>
  </si>
  <si>
    <t xml:space="preserve">Внешняя резьба,  
G1 1/4 х 25 мм
</t>
  </si>
  <si>
    <t>004H7526</t>
  </si>
  <si>
    <t>004H7527</t>
  </si>
  <si>
    <t>004H7528</t>
  </si>
  <si>
    <t>004H7529</t>
  </si>
  <si>
    <t>004H7530</t>
  </si>
  <si>
    <t>004H7531</t>
  </si>
  <si>
    <t>004H7532</t>
  </si>
  <si>
    <t>004H7533</t>
  </si>
  <si>
    <t>004H7534</t>
  </si>
  <si>
    <t>004H7535</t>
  </si>
  <si>
    <t>004H7536</t>
  </si>
  <si>
    <t>004H7537</t>
  </si>
  <si>
    <t>004H7538</t>
  </si>
  <si>
    <r>
      <t>1)</t>
    </r>
    <r>
      <rPr>
        <sz val="10"/>
        <rFont val="Arial Cyr"/>
        <family val="2"/>
      </rPr>
      <t xml:space="preserve"> A – высота, B – ширина, C – длина (с патрубками).   
</t>
    </r>
    <r>
      <rPr>
        <vertAlign val="superscript"/>
        <sz val="10"/>
        <rFont val="Arial Cyr"/>
        <family val="2"/>
      </rPr>
      <t>2)</t>
    </r>
    <r>
      <rPr>
        <sz val="10"/>
        <rFont val="Arial Cyr"/>
        <family val="2"/>
      </rPr>
      <t xml:space="preserve"> Для теплообменников типа XB 04 и XB 06 теплоизоляция не предусмотрена.
</t>
    </r>
    <r>
      <rPr>
        <vertAlign val="superscript"/>
        <sz val="10"/>
        <rFont val="Arial Cyr"/>
        <family val="2"/>
      </rPr>
      <t>3)</t>
    </r>
    <r>
      <rPr>
        <sz val="10"/>
        <rFont val="Arial Cyr"/>
        <family val="2"/>
      </rPr>
      <t xml:space="preserve"> Индексы H, M и L обозначают тип рифления пластин.</t>
    </r>
  </si>
  <si>
    <r>
      <t>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</t>
    </r>
  </si>
  <si>
    <r>
      <t>S поверх. тепло-обмена, м</t>
    </r>
    <r>
      <rPr>
        <b/>
        <vertAlign val="superscript"/>
        <sz val="10"/>
        <color indexed="8"/>
        <rFont val="Arial"/>
        <family val="2"/>
      </rPr>
      <t>2S поверх. тепло-обмена, м2S поверх. тепло-обмена, м2S поверх. тепло-обмена, м2</t>
    </r>
  </si>
  <si>
    <t>Паяный пластинчатый теплообменник одноходовой XB 37L-12).</t>
  </si>
  <si>
    <t>004B1675</t>
  </si>
  <si>
    <t>XB  37L-1</t>
  </si>
  <si>
    <t>Наружная резьба, 
G 1 х 50 ммНаружная резьба, 
G 1 х 50 ммНаружная резьба, 
G 1 х 50 ммНаружная резьба, 
G 1 х 50 мм</t>
  </si>
  <si>
    <t>004B1676</t>
  </si>
  <si>
    <t>004B1677</t>
  </si>
  <si>
    <t>004B1678</t>
  </si>
  <si>
    <t>004B1679</t>
  </si>
  <si>
    <t>004B1680</t>
  </si>
  <si>
    <t>004B1681</t>
  </si>
  <si>
    <t>004B1682</t>
  </si>
  <si>
    <t>004B1683</t>
  </si>
  <si>
    <t>004B1684</t>
  </si>
  <si>
    <t>004B1685</t>
  </si>
  <si>
    <t>004B1686</t>
  </si>
  <si>
    <t>004B1687</t>
  </si>
  <si>
    <t>004B1688</t>
  </si>
  <si>
    <t>004B1689</t>
  </si>
  <si>
    <t>Паяный пластинчатый теплообменник одноходовой XB 37M-12).</t>
  </si>
  <si>
    <t>004B1690</t>
  </si>
  <si>
    <t>XB  37M-1</t>
  </si>
  <si>
    <t>Наружная резьба, 
G 1 х 50 ммНаружная резьба, 
G 1 х 50 ммНаружная резьба, 
G 1 х 50 мм</t>
  </si>
  <si>
    <t>004B1691</t>
  </si>
  <si>
    <t>004B1692</t>
  </si>
  <si>
    <t>004B1693</t>
  </si>
  <si>
    <t>004B1694</t>
  </si>
  <si>
    <t>004B1695</t>
  </si>
  <si>
    <t>004B1696</t>
  </si>
  <si>
    <t>004B1697</t>
  </si>
  <si>
    <t>004B1698</t>
  </si>
  <si>
    <t>004B1699</t>
  </si>
  <si>
    <t>004B1700</t>
  </si>
  <si>
    <t>004B1701</t>
  </si>
  <si>
    <t>004B1702</t>
  </si>
  <si>
    <t>004B1703</t>
  </si>
  <si>
    <t>004B1704</t>
  </si>
  <si>
    <t>Паяный пластинчатый теплообменник одноходовой XB 37H-12).</t>
  </si>
  <si>
    <t>004B1705</t>
  </si>
  <si>
    <t>XB  37H-1</t>
  </si>
  <si>
    <t>Наружная резьба, 
G 1 х 50 ммНаружная резьба, 
G 1 х 50 мм</t>
  </si>
  <si>
    <t>004B1706</t>
  </si>
  <si>
    <t>004B1707</t>
  </si>
  <si>
    <t>004B1708</t>
  </si>
  <si>
    <t>004B1709</t>
  </si>
  <si>
    <t>004B1710</t>
  </si>
  <si>
    <t>004B1711</t>
  </si>
  <si>
    <t>004B1712</t>
  </si>
  <si>
    <t>004B1714</t>
  </si>
  <si>
    <t>004B1715</t>
  </si>
  <si>
    <t>004B1716</t>
  </si>
  <si>
    <t>004B1717</t>
  </si>
  <si>
    <t>004B1718</t>
  </si>
  <si>
    <t>004B1719</t>
  </si>
  <si>
    <t>004B1720</t>
  </si>
  <si>
    <r>
      <t>1)</t>
    </r>
    <r>
      <rPr>
        <sz val="10"/>
        <rFont val="Arial Cyr"/>
        <family val="2"/>
      </rPr>
      <t xml:space="preserve"> A – высота, B – ширина, C – длина (с патрубками). </t>
    </r>
  </si>
  <si>
    <r>
      <t xml:space="preserve">2) </t>
    </r>
    <r>
      <rPr>
        <sz val="10"/>
        <rFont val="Arial Cyr"/>
        <family val="2"/>
      </rPr>
      <t>Индексы H, M и L обозначают тип рифления пластин.</t>
    </r>
  </si>
  <si>
    <r>
      <t>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</t>
    </r>
  </si>
  <si>
    <r>
      <t>S поверх. тепло-обмена, м</t>
    </r>
    <r>
      <rPr>
        <b/>
        <vertAlign val="superscript"/>
        <sz val="10"/>
        <color indexed="8"/>
        <rFont val="Arial"/>
        <family val="2"/>
      </rPr>
      <t>2S поверх. тепло-обмена, м2S поверх. тепло-обмена, м2S поверх. тепло-обмена, м2S поверх. тепло-обмена, м2S поверх. тепло-обмена, м2</t>
    </r>
  </si>
  <si>
    <t>Паяный пластинчатый теплообменник одноходовой XB 51L-1.</t>
  </si>
  <si>
    <t>004B1194</t>
  </si>
  <si>
    <t>XB  51L-1</t>
  </si>
  <si>
    <t>Наружная резьба,
G 2 х 50 ммНаружная резьба,
G 2 х 50 ммНаружная резьба,
G 2 х 50 ммНаружная резьба,
G 2 х 50 ммНаружная резьба,
G 2 х 50 ммНаружная резьба,
G 2 х 50 мм</t>
  </si>
  <si>
    <t>004B1195</t>
  </si>
  <si>
    <t>004B1196</t>
  </si>
  <si>
    <t>004B1197</t>
  </si>
  <si>
    <t>004B1198</t>
  </si>
  <si>
    <t>004B1199</t>
  </si>
  <si>
    <t>004B1200</t>
  </si>
  <si>
    <t>004B1201</t>
  </si>
  <si>
    <t>004B1202</t>
  </si>
  <si>
    <t>004B1203</t>
  </si>
  <si>
    <t>004B1204</t>
  </si>
  <si>
    <t>Паяный пластинчатый теплообменник одноходовой XB 52M-1.</t>
  </si>
  <si>
    <t>004B1815</t>
  </si>
  <si>
    <t>XB 52M-1</t>
  </si>
  <si>
    <t>Наружная резьба, 
G 2 х 50 ммНаружная резьба, 
G 2 х 50 ммНаружная резьба, 
G 2 х 50 ммНаружная резьба, 
G 2 х 50 ммНаружная резьба, 
G 2 х 50 ммНаружная резьба, 
G 2 х 50 мм</t>
  </si>
  <si>
    <t>004B1818</t>
  </si>
  <si>
    <t>004B1820</t>
  </si>
  <si>
    <t>004B1825</t>
  </si>
  <si>
    <t>004B1830</t>
  </si>
  <si>
    <t>004B1835</t>
  </si>
  <si>
    <t>004B1840</t>
  </si>
  <si>
    <t>004B1845</t>
  </si>
  <si>
    <t>004B1850</t>
  </si>
  <si>
    <t>004B1855</t>
  </si>
  <si>
    <t>004B1860</t>
  </si>
  <si>
    <t>Паяный пластинчатый теплообменник одноходовой XB 59M-1.</t>
  </si>
  <si>
    <t>004B1920</t>
  </si>
  <si>
    <t>XB 59M-1</t>
  </si>
  <si>
    <t>Наружная резьба,
G 2 х 52 ммНаружная резьба,
G 2 х 52 ммНаружная резьба,
G 2 х 52 ммНаружная резьба,
G 2 х 52 ммНаружная резьба,
G 2 х 52 мм</t>
  </si>
  <si>
    <t>004B1921</t>
  </si>
  <si>
    <t>004B1922</t>
  </si>
  <si>
    <t>004B1923</t>
  </si>
  <si>
    <t>004B1932</t>
  </si>
  <si>
    <t>004B1933</t>
  </si>
  <si>
    <t>004B1934</t>
  </si>
  <si>
    <t>004B1936</t>
  </si>
  <si>
    <t>004B1937</t>
  </si>
  <si>
    <t>004B1938</t>
  </si>
  <si>
    <t>004B1939</t>
  </si>
  <si>
    <t>004B1940</t>
  </si>
  <si>
    <t>004B1941</t>
  </si>
  <si>
    <t>004B1942</t>
  </si>
  <si>
    <t>004B1943</t>
  </si>
  <si>
    <t>Паяный пластинчатый теплообменник одноходовой XB 61H-1.</t>
  </si>
  <si>
    <t>004B1925</t>
  </si>
  <si>
    <t>XB 61H</t>
  </si>
  <si>
    <t>Наружная резьба,
G 2 х 52 ммНаружная резьба,
G 2 х 52 ммНаружная резьба,
G 2 х 52 ммНаружная резьба,
G 2 х 52 мм</t>
  </si>
  <si>
    <t>по запросу</t>
  </si>
  <si>
    <t>004B1926</t>
  </si>
  <si>
    <t>004B1927</t>
  </si>
  <si>
    <t>004B1928</t>
  </si>
  <si>
    <t>004B1929</t>
  </si>
  <si>
    <t>004B1930</t>
  </si>
  <si>
    <t>004B1931</t>
  </si>
  <si>
    <t>004B3452</t>
  </si>
  <si>
    <t>004B3453</t>
  </si>
  <si>
    <t>004B3454</t>
  </si>
  <si>
    <t>004B3455</t>
  </si>
  <si>
    <t>004B3456</t>
  </si>
  <si>
    <t>004B3457</t>
  </si>
  <si>
    <t>004B3458</t>
  </si>
  <si>
    <t>004B3459</t>
  </si>
  <si>
    <t>Паяный пластинчатый теплообменник одноходовой XB 61M-1.</t>
  </si>
  <si>
    <t>004B1913</t>
  </si>
  <si>
    <t>XB 61M</t>
  </si>
  <si>
    <t>Наружная резьба,
G 2 х 52 ммНаружная резьба,
G 2 х 52 ммНаружная резьба,
G 2 х 52 мм</t>
  </si>
  <si>
    <t>004B1914</t>
  </si>
  <si>
    <t>004B1915</t>
  </si>
  <si>
    <t>004B1916</t>
  </si>
  <si>
    <t>004B1917</t>
  </si>
  <si>
    <t>004B1918</t>
  </si>
  <si>
    <t>004B1919</t>
  </si>
  <si>
    <t>004B3444</t>
  </si>
  <si>
    <t>004B3445</t>
  </si>
  <si>
    <t>004B3446</t>
  </si>
  <si>
    <t>004B3447</t>
  </si>
  <si>
    <t>004B3448</t>
  </si>
  <si>
    <t>004B3449</t>
  </si>
  <si>
    <t>004B3450</t>
  </si>
  <si>
    <t>004B3451</t>
  </si>
  <si>
    <t>Паяный пластинчатый теплообменник одноходовой XB 61L-1.</t>
  </si>
  <si>
    <t>004B1906</t>
  </si>
  <si>
    <t>XB 61L</t>
  </si>
  <si>
    <t>Наружная резьба,
G 2 х 52 ммНаружная резьба,
G 2 х 52 мм</t>
  </si>
  <si>
    <t>004B1907</t>
  </si>
  <si>
    <t>004B1908</t>
  </si>
  <si>
    <t>004B1909</t>
  </si>
  <si>
    <t>004B1910</t>
  </si>
  <si>
    <t>004B1911</t>
  </si>
  <si>
    <t>004B1912</t>
  </si>
  <si>
    <t>004B3436</t>
  </si>
  <si>
    <t>004B3437</t>
  </si>
  <si>
    <t>004B3438</t>
  </si>
  <si>
    <t>004B3439</t>
  </si>
  <si>
    <t>004B3440</t>
  </si>
  <si>
    <t>004B3441</t>
  </si>
  <si>
    <t>004B3442</t>
  </si>
  <si>
    <t>004B3443</t>
  </si>
  <si>
    <r>
      <t>1)</t>
    </r>
    <r>
      <rPr>
        <sz val="10"/>
        <rFont val="Arial Cyr"/>
        <family val="2"/>
      </rPr>
      <t xml:space="preserve"> A – высота, B – ширина, C – длина (с патрубками). 
</t>
    </r>
    <r>
      <rPr>
        <vertAlign val="superscript"/>
        <sz val="10"/>
        <rFont val="Arial Cyr"/>
        <family val="2"/>
      </rPr>
      <t>2)</t>
    </r>
    <r>
      <rPr>
        <sz val="10"/>
        <rFont val="Arial Cyr"/>
        <family val="2"/>
      </rPr>
      <t xml:space="preserve"> Первичная сторона/вторичная сторона.
</t>
    </r>
    <r>
      <rPr>
        <vertAlign val="superscript"/>
        <sz val="10"/>
        <rFont val="Arial Cyr"/>
        <family val="2"/>
      </rPr>
      <t>3)</t>
    </r>
    <r>
      <rPr>
        <sz val="10"/>
        <rFont val="Arial Cyr"/>
        <family val="2"/>
      </rPr>
      <t xml:space="preserve"> Индексы H, M и L обозначают тип рифления пластин.</t>
    </r>
  </si>
  <si>
    <t>5.2. Паяные пластинчатые теплообменники двухходовые XB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</si>
  <si>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</si>
  <si>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r>
      <t>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</t>
    </r>
  </si>
  <si>
    <r>
      <t>S поверх. тепло-обмена, м</t>
    </r>
    <r>
      <rPr>
        <b/>
        <vertAlign val="superscript"/>
        <sz val="10"/>
        <color indexed="8"/>
        <rFont val="Arial"/>
        <family val="2"/>
      </rPr>
      <t>2S поверх. тепло-обмена, м2S поверх. тепло-обмена, м2</t>
    </r>
  </si>
  <si>
    <t>Основные параметры: Ру = 25 бар, Тмин.  = -10 °С, Тмакс.  = +180 °С.
Материал пластин: кислотостойкая нержавеющая сталь AISI 316L (EN 1.4404); материал припоя – медь.
Подбор теплообменников производится с помощью расчетной программы HexactОсновные параметры: Ру = 25 бар, Тмин.  = -10 °С, Тмакс.  = +180 °С.
Материал пластин: кислотостойкая нержавеющая сталь AISI 316L (EN 1.4404); материал припоя – медь.
Подбор теплообменников производится с помощью расчетной программы HexactОсновные параметры: Ру = 25 бар, Тмин.  = -10 °С, Тмакс.  = +180 °С.
Материал пластин: кислотостойкая нержавеющая сталь AISI 316L (EN 1.4404); материал припоя – медь.
Подбор теплообменников производится с помощью расчетной программы Hexact</t>
  </si>
  <si>
    <t>Паяный пластинчатый теплообменник двухходовой XB 04-2</t>
  </si>
  <si>
    <t>004B1036</t>
  </si>
  <si>
    <t>XB  04-2</t>
  </si>
  <si>
    <t>20/20</t>
  </si>
  <si>
    <t>Наружная резьба, 
G ¾ x 20 ммНаружная резьба, 
G ¾ x 20 ммНаружная резьба, 
G ¾ x 20 мм</t>
  </si>
  <si>
    <t>004B1037</t>
  </si>
  <si>
    <t>26/26</t>
  </si>
  <si>
    <t>004B1038</t>
  </si>
  <si>
    <t>30/30</t>
  </si>
  <si>
    <t>004B1039</t>
  </si>
  <si>
    <t>36/36</t>
  </si>
  <si>
    <t>004B1040</t>
  </si>
  <si>
    <t>40/40</t>
  </si>
  <si>
    <t>004B1041</t>
  </si>
  <si>
    <t>46/46</t>
  </si>
  <si>
    <t>004B1042</t>
  </si>
  <si>
    <t>50/50</t>
  </si>
  <si>
    <t>004B1043</t>
  </si>
  <si>
    <t>56/56</t>
  </si>
  <si>
    <t>004B1044</t>
  </si>
  <si>
    <t>60/60</t>
  </si>
  <si>
    <t>Паяный пластинчатый теплообменник двухходовой XB 51H-2</t>
  </si>
  <si>
    <t>004B3615</t>
  </si>
  <si>
    <t>XB 51H-2</t>
  </si>
  <si>
    <t>Наружная резьба,
G 2 x 50 ммНаружная резьба,
G 2 x 50 мм</t>
  </si>
  <si>
    <t>004B3618</t>
  </si>
  <si>
    <t>004B3620</t>
  </si>
  <si>
    <t>004B3623</t>
  </si>
  <si>
    <t>004B3625</t>
  </si>
  <si>
    <t>004B3628</t>
  </si>
  <si>
    <t>004B3630</t>
  </si>
  <si>
    <t>004B3633</t>
  </si>
  <si>
    <t>66/66</t>
  </si>
  <si>
    <t>004B3635</t>
  </si>
  <si>
    <t>70/70</t>
  </si>
  <si>
    <t>Паяный пластинчатый теплообменник двухходовой XB 51L-2</t>
  </si>
  <si>
    <t>004B1292</t>
  </si>
  <si>
    <t>XB  51L-2</t>
  </si>
  <si>
    <t>Наружная резьба, 
G 2 х 50 ммНаружная резьба, 
G 2 х 50 мм</t>
  </si>
  <si>
    <t>004B1293</t>
  </si>
  <si>
    <t>004B1294</t>
  </si>
  <si>
    <t>004B1295</t>
  </si>
  <si>
    <t>004B1296</t>
  </si>
  <si>
    <t>004B1297</t>
  </si>
  <si>
    <t>004B1298</t>
  </si>
  <si>
    <t>004B1299</t>
  </si>
  <si>
    <t>004B1300</t>
  </si>
  <si>
    <r>
      <t>1)</t>
    </r>
    <r>
      <rPr>
        <sz val="10"/>
        <rFont val="Arial Cyr"/>
        <family val="2"/>
      </rPr>
      <t xml:space="preserve"> A – высота, B – ширина, C – длина (с патрубками).  </t>
    </r>
  </si>
  <si>
    <t>5.3. Разборные пластинчатые теплообменники одноходовые XG, XGM, XGF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</si>
  <si>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</si>
  <si>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r>
      <t>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ммГабаритные размеры</t>
    </r>
    <r>
      <rPr>
        <b/>
        <vertAlign val="superscript"/>
        <sz val="10"/>
        <color indexed="8"/>
        <rFont val="Arial"/>
        <family val="2"/>
      </rPr>
      <t>1)</t>
    </r>
    <r>
      <rPr>
        <b/>
        <sz val="10"/>
        <color indexed="8"/>
        <rFont val="Arial"/>
        <family val="2"/>
      </rPr>
      <t>, мм</t>
    </r>
  </si>
  <si>
    <r>
      <t>S поверх. тепло-обмена, м</t>
    </r>
    <r>
      <rPr>
        <b/>
        <vertAlign val="superscript"/>
        <sz val="10"/>
        <color indexed="8"/>
        <rFont val="Arial"/>
        <family val="2"/>
      </rPr>
      <t>2S поверх. тепло-обмена, м2S поверх. тепло-обмена, м2S поверх. тепло-обмена, м2S поверх. тепло-обмена, м2S поверх. тепло-обмена, м2S поверх. тепло-обмена, м2S поверх. тепло-обмена, м2S поверх. тепло-обмена, м2S поверх. тепло-обмена, м2S поверх. тепло-обмена, м2S поверх. тепло-обмена, м2</t>
    </r>
  </si>
  <si>
    <r>
      <t>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 = 16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 = +150 °С. Паралельное присоединение по патрубкам.
Материал пластин: кислотостойкая нержавеющая сталь AISI 316L (EN 1.4404); материал уплотнений – EPDM.
Подбор теплообменников производится с помощью расчетной программы Hexact</t>
    </r>
  </si>
  <si>
    <t>Разборный пластинчатый теплообменник одноходовой XG 10-1. Малая серия</t>
  </si>
  <si>
    <t>004B5005</t>
  </si>
  <si>
    <t>XG 10-1</t>
  </si>
  <si>
    <t>Наружная резьба, 
G 1Наружная резьба, 
G 1Наружная резьба, 
G 1Наружная резьба, 
G 1Наружная резьба, 
G 1Наружная резьба, 
G 1Наружная резьба, 
G 1Наружная резьба, 
G 1Наружная резьба, 
G 1Наружная резьба, 
G 1Наружная резьба, 
G 1Наружная резьба, 
G 1</t>
  </si>
  <si>
    <t>PL08-HEXG</t>
  </si>
  <si>
    <t>004B5010</t>
  </si>
  <si>
    <t>004B5015</t>
  </si>
  <si>
    <t>004B5020</t>
  </si>
  <si>
    <t>004B5025</t>
  </si>
  <si>
    <t>004B5030</t>
  </si>
  <si>
    <t>004B5035</t>
  </si>
  <si>
    <r>
      <t>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XGM032H-1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</t>
    </r>
  </si>
  <si>
    <t>004H7326</t>
  </si>
  <si>
    <t>XGM032</t>
  </si>
  <si>
    <t>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</t>
  </si>
  <si>
    <t>PL31-HEX-XGC</t>
  </si>
  <si>
    <t>004H7327</t>
  </si>
  <si>
    <t>004H7328</t>
  </si>
  <si>
    <t>004H7329</t>
  </si>
  <si>
    <t>004H7330</t>
  </si>
  <si>
    <t>004H7331</t>
  </si>
  <si>
    <t>004H7332</t>
  </si>
  <si>
    <t>004H7333</t>
  </si>
  <si>
    <t>004H7334</t>
  </si>
  <si>
    <t>004H7335</t>
  </si>
  <si>
    <r>
      <t>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</t>
    </r>
  </si>
  <si>
    <t>004H7338</t>
  </si>
  <si>
    <t>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</t>
  </si>
  <si>
    <t>004H7339</t>
  </si>
  <si>
    <t>004H7340</t>
  </si>
  <si>
    <t>004H7341</t>
  </si>
  <si>
    <t>004H7342</t>
  </si>
  <si>
    <t>004H7343</t>
  </si>
  <si>
    <t>004H7344</t>
  </si>
  <si>
    <t>004H7345</t>
  </si>
  <si>
    <t>004H7346</t>
  </si>
  <si>
    <t>004H7347</t>
  </si>
  <si>
    <r>
      <t>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XGM032M-1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</t>
    </r>
  </si>
  <si>
    <t>004H7350</t>
  </si>
  <si>
    <t>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1¼Наружная резьба,
G 1¼</t>
  </si>
  <si>
    <t>004H7351</t>
  </si>
  <si>
    <t>004H7352</t>
  </si>
  <si>
    <t>004H7353</t>
  </si>
  <si>
    <t>004H7354</t>
  </si>
  <si>
    <t>004H7355</t>
  </si>
  <si>
    <t>004H7356</t>
  </si>
  <si>
    <t>004H7357</t>
  </si>
  <si>
    <t>004H7358</t>
  </si>
  <si>
    <t>004H7359</t>
  </si>
  <si>
    <r>
      <t>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.Разборный пластинчатый теплообменник одноходовой XGM050H-1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</t>
    </r>
  </si>
  <si>
    <t>079B1031</t>
  </si>
  <si>
    <t>XGM050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</si>
  <si>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</t>
    </r>
  </si>
  <si>
    <t>079B1032</t>
  </si>
  <si>
    <t>079B1033</t>
  </si>
  <si>
    <t>079B1034</t>
  </si>
  <si>
    <t>079B1035</t>
  </si>
  <si>
    <t>079B1036</t>
  </si>
  <si>
    <t>079B1037</t>
  </si>
  <si>
    <t>079B1038</t>
  </si>
  <si>
    <t>079B1039</t>
  </si>
  <si>
    <t>079B1040</t>
  </si>
  <si>
    <t>079B1041</t>
  </si>
  <si>
    <t>079B1042</t>
  </si>
  <si>
    <t>079B1043</t>
  </si>
  <si>
    <t>079B1044</t>
  </si>
  <si>
    <t>079B1045</t>
  </si>
  <si>
    <t>079B1046</t>
  </si>
  <si>
    <t>079B1047</t>
  </si>
  <si>
    <t>079B1048</t>
  </si>
  <si>
    <t>079B1049</t>
  </si>
  <si>
    <r>
      <t>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</t>
    </r>
  </si>
  <si>
    <t>079B1069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</si>
  <si>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</t>
    </r>
  </si>
  <si>
    <t>079B1070</t>
  </si>
  <si>
    <t>079B1071</t>
  </si>
  <si>
    <t>079B1072</t>
  </si>
  <si>
    <t>079B1073</t>
  </si>
  <si>
    <t>079B1074</t>
  </si>
  <si>
    <t>079B1075</t>
  </si>
  <si>
    <t>079B1076</t>
  </si>
  <si>
    <t>079B1077</t>
  </si>
  <si>
    <t>079B1078</t>
  </si>
  <si>
    <t>079B1079</t>
  </si>
  <si>
    <t>079B1080</t>
  </si>
  <si>
    <t>079B1081</t>
  </si>
  <si>
    <t>079B1082</t>
  </si>
  <si>
    <t>079B1083</t>
  </si>
  <si>
    <t>079B1084</t>
  </si>
  <si>
    <t>079B1085</t>
  </si>
  <si>
    <t>079B1086</t>
  </si>
  <si>
    <t>079B1087</t>
  </si>
  <si>
    <r>
      <t>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Разборный пластинчатый теплообменник одноходовой XGM050M-1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</t>
    </r>
  </si>
  <si>
    <t>079B1050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</si>
  <si>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 </t>
    </r>
  </si>
  <si>
    <t>079B1051</t>
  </si>
  <si>
    <t>079B1052</t>
  </si>
  <si>
    <t>079B1053</t>
  </si>
  <si>
    <t>079B1054</t>
  </si>
  <si>
    <t>079B1055</t>
  </si>
  <si>
    <t>079B1056</t>
  </si>
  <si>
    <t>079B1057</t>
  </si>
  <si>
    <t>079B1058</t>
  </si>
  <si>
    <t>079B1059</t>
  </si>
  <si>
    <t>079B1060</t>
  </si>
  <si>
    <t>079B1061</t>
  </si>
  <si>
    <t>079B1062</t>
  </si>
  <si>
    <t>079B1063</t>
  </si>
  <si>
    <t>079B1064</t>
  </si>
  <si>
    <t>079B1065</t>
  </si>
  <si>
    <t>079B1066</t>
  </si>
  <si>
    <t>079B1067</t>
  </si>
  <si>
    <t>079B1068</t>
  </si>
  <si>
    <r>
      <t>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 </t>
    </r>
  </si>
  <si>
    <t>004B1389</t>
  </si>
  <si>
    <t>XGF100-034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</si>
  <si>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</t>
    </r>
  </si>
  <si>
    <t>004B1390</t>
  </si>
  <si>
    <t>004B1391</t>
  </si>
  <si>
    <t>004B1392</t>
  </si>
  <si>
    <t>004B1393</t>
  </si>
  <si>
    <t>004B1394</t>
  </si>
  <si>
    <t>004B1395</t>
  </si>
  <si>
    <t>004B1396</t>
  </si>
  <si>
    <t>004B1397</t>
  </si>
  <si>
    <t>004B1398</t>
  </si>
  <si>
    <t>004B1399</t>
  </si>
  <si>
    <t>004B1400</t>
  </si>
  <si>
    <t>004B1401</t>
  </si>
  <si>
    <t>004B1402</t>
  </si>
  <si>
    <r>
      <t>Разборный пластинчатый теплообменник одноходовой XGF100-034L-1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XGF100-034L-1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 </t>
    </r>
  </si>
  <si>
    <t xml:space="preserve">Фланцы, 
Ду = 100 мм Фланцы, 
Ду = 100 мм Фланцы, 
Ду = 100 мм Фланцы, 
Ду = 100 мм Фланцы, 
Ду = 100 мм </t>
  </si>
  <si>
    <r>
      <t>Разборный пластинчатый теплообменник одноходовой XGF100-050H-1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XGF100-050H-1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 </t>
    </r>
  </si>
  <si>
    <t>004H7470</t>
  </si>
  <si>
    <t>XGF100-050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</si>
  <si>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</t>
    </r>
  </si>
  <si>
    <t>004H7471</t>
  </si>
  <si>
    <t>004H7472</t>
  </si>
  <si>
    <t>004H7473</t>
  </si>
  <si>
    <t>004H7474</t>
  </si>
  <si>
    <t>004H7475</t>
  </si>
  <si>
    <t>004H7476</t>
  </si>
  <si>
    <t>004H7477</t>
  </si>
  <si>
    <t>004H7478</t>
  </si>
  <si>
    <t>004H7479</t>
  </si>
  <si>
    <t>004H7480</t>
  </si>
  <si>
    <t>004H7481</t>
  </si>
  <si>
    <t>004H7482</t>
  </si>
  <si>
    <t>004H7483</t>
  </si>
  <si>
    <t>004H7484</t>
  </si>
  <si>
    <t>004H7485</t>
  </si>
  <si>
    <t>004H7486</t>
  </si>
  <si>
    <t>004H7487</t>
  </si>
  <si>
    <r>
      <t>Разборный пластинчатый теплообменник одноходовой XGF100-050L-1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.  Разборный пластинчатый теплообменник одноходовой XGF100-050L-1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 xml:space="preserve">.  </t>
    </r>
  </si>
  <si>
    <t>004H7488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</si>
  <si>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100 мм </t>
    </r>
  </si>
  <si>
    <t>004H7489</t>
  </si>
  <si>
    <t>004H7490</t>
  </si>
  <si>
    <t>004H7491</t>
  </si>
  <si>
    <t>004H7492</t>
  </si>
  <si>
    <t>004H7493</t>
  </si>
  <si>
    <t>004H7494</t>
  </si>
  <si>
    <t>004H7495</t>
  </si>
  <si>
    <t>004H7496</t>
  </si>
  <si>
    <t>004H7497</t>
  </si>
  <si>
    <t>004H7498</t>
  </si>
  <si>
    <t>004H7499</t>
  </si>
  <si>
    <t>004H7500</t>
  </si>
  <si>
    <t>004H7501</t>
  </si>
  <si>
    <t>004H7502</t>
  </si>
  <si>
    <t>004H7503</t>
  </si>
  <si>
    <t>004H7504</t>
  </si>
  <si>
    <t>004H7505</t>
  </si>
  <si>
    <t>высота</t>
  </si>
  <si>
    <t>ширина</t>
  </si>
  <si>
    <t>глубина</t>
  </si>
  <si>
    <r>
      <t>Разборный пластинчатый теплообменник одноходовой XGF150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.  </t>
    </r>
  </si>
  <si>
    <t>XGF150-041</t>
  </si>
  <si>
    <t>от 30 до 450</t>
  </si>
  <si>
    <t>от 852 до 3252</t>
  </si>
  <si>
    <t>до 117, в зависимости от величины  пакета пластин</t>
  </si>
  <si>
    <t>от 660 до 1550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</si>
  <si>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150 мм </t>
    </r>
  </si>
  <si>
    <t>XGF150-062</t>
  </si>
  <si>
    <t>от 985 до 2300</t>
  </si>
  <si>
    <t>XGF150-086</t>
  </si>
  <si>
    <t>от 852 до 4300</t>
  </si>
  <si>
    <t>от 1100 до 3800</t>
  </si>
  <si>
    <r>
      <t>Разборный пластинчатый теплообменник одноходовой XGF200</t>
    </r>
    <r>
      <rPr>
        <b/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.  </t>
    </r>
  </si>
  <si>
    <t>XGF200-043</t>
  </si>
  <si>
    <t>от 30 до 500</t>
  </si>
  <si>
    <t>от 785 до 4200</t>
  </si>
  <si>
    <t>до 680, в зависимости от величины  пакета пластин</t>
  </si>
  <si>
    <t>от 860 до 2550</t>
  </si>
  <si>
    <r>
      <t>Фланцы, 
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200 мм </t>
    </r>
  </si>
  <si>
    <t>XGF200-065</t>
  </si>
  <si>
    <t>от 1100 до 3500</t>
  </si>
  <si>
    <t>XGF200-100</t>
  </si>
  <si>
    <t>от 1900 до 5300</t>
  </si>
  <si>
    <r>
      <t>1)</t>
    </r>
    <r>
      <rPr>
        <sz val="10"/>
        <rFont val="Arial Cyr"/>
        <family val="2"/>
      </rPr>
      <t xml:space="preserve"> A – высота, B – ширина, C – максимальная длина (с учетом длины патрубков и шпилек).
</t>
    </r>
    <r>
      <rPr>
        <vertAlign val="superscript"/>
        <sz val="10"/>
        <rFont val="Arial Cyr"/>
        <family val="2"/>
      </rPr>
      <t>2)</t>
    </r>
    <r>
      <rPr>
        <sz val="10"/>
        <rFont val="Arial Cyr"/>
        <family val="2"/>
      </rPr>
      <t xml:space="preserve"> Индексы H, M и L обозначают тип рифления пластин.</t>
    </r>
  </si>
  <si>
    <r>
      <t>2)</t>
    </r>
    <r>
      <rPr>
        <sz val="10"/>
        <rFont val="Arial Cyr"/>
        <family val="2"/>
      </rPr>
      <t xml:space="preserve"> Индексы H, M и L обозначают тип рифления пластин.</t>
    </r>
  </si>
  <si>
    <r>
      <t>3)</t>
    </r>
    <r>
      <rPr>
        <sz val="10"/>
        <rFont val="Arial Cyr"/>
        <family val="2"/>
      </rPr>
      <t xml:space="preserve"> Стандартные пакеты пластин не предусмотрены</t>
    </r>
  </si>
  <si>
    <t>5.4. Дополнительные компоненты для пластинчатых теплообменников XB и XG</t>
  </si>
  <si>
    <t xml:space="preserve">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Внимание: Указанные цены в рублях действительны до 30 апреля 2015 года, и могут быть скорректированы досрочно, если официальный курс ЦБ РФ выйдет за пределы диапазона 61-68 рубля за 1 евро
</t>
  </si>
  <si>
    <t>5.4.1. Тепловая изоляция для паяных пластинчатых теплообменников</t>
  </si>
  <si>
    <t>Наименование</t>
  </si>
  <si>
    <r>
      <t>Габаритные размеры</t>
    </r>
    <r>
      <rPr>
        <b/>
        <vertAlign val="superscript"/>
        <sz val="10"/>
        <rFont val="Arial Cyr"/>
        <family val="2"/>
      </rPr>
      <t>1)</t>
    </r>
    <r>
      <rPr>
        <b/>
        <sz val="10"/>
        <rFont val="Arial Cyr"/>
        <family val="2"/>
      </rPr>
      <t>, ммГабаритные размеры</t>
    </r>
    <r>
      <rPr>
        <b/>
        <vertAlign val="superscript"/>
        <sz val="10"/>
        <rFont val="Arial Cyr"/>
        <family val="2"/>
      </rPr>
      <t>1)</t>
    </r>
    <r>
      <rPr>
        <b/>
        <sz val="10"/>
        <rFont val="Arial Cyr"/>
        <family val="2"/>
      </rPr>
      <t>, мм</t>
    </r>
  </si>
  <si>
    <t>Теплоизоляция для одноходовых паяных пластинчатых теплообменников малой серии</t>
  </si>
  <si>
    <t>004B1191</t>
  </si>
  <si>
    <r>
      <t>Теплоизоляция для XB 06-1: 8 -&gt; 26</t>
    </r>
    <r>
      <rPr>
        <vertAlign val="superscript"/>
        <sz val="10"/>
        <rFont val="Arial"/>
        <family val="2"/>
      </rPr>
      <t>2)Теплоизоляция для XB 06-1: 8 -&gt; 262)</t>
    </r>
  </si>
  <si>
    <t>PL08-HEX-PART</t>
  </si>
  <si>
    <t>004B1192</t>
  </si>
  <si>
    <t>Теплоизоляция для XB 06-1: 30 -&gt; 40</t>
  </si>
  <si>
    <t>004B1193</t>
  </si>
  <si>
    <t>Теплоизоляция для XB 06-1: 50 -&gt; 70</t>
  </si>
  <si>
    <t>004B1924</t>
  </si>
  <si>
    <t>Теплоизоляция для XB 51-1: 30 -&gt; 48</t>
  </si>
  <si>
    <t>004B1935</t>
  </si>
  <si>
    <t>Теплоизоляция для XB 51-1: 50 -&gt; 70</t>
  </si>
  <si>
    <t>004B1950</t>
  </si>
  <si>
    <t>Теплоизоляция для XB 51-1: 80 -&gt; 100</t>
  </si>
  <si>
    <t>004B1960</t>
  </si>
  <si>
    <t>Теплоизоляция для XB 51-1: 110 -&gt; 120</t>
  </si>
  <si>
    <t>Теплоизоляция для одноходовых паяных пластинчатых теплообменников большой серии</t>
  </si>
  <si>
    <t>004B1651</t>
  </si>
  <si>
    <t>Теплоизоляция для XB 59M-1: 30 -&gt; 50</t>
  </si>
  <si>
    <t>004B1652</t>
  </si>
  <si>
    <t>Теплоизоляция для XB 59M-1: 51 -&gt; 100</t>
  </si>
  <si>
    <t>004B1653</t>
  </si>
  <si>
    <t>Теплоизоляция для XB 59M-1: 101 -&gt; 140</t>
  </si>
  <si>
    <t>004B1654</t>
  </si>
  <si>
    <t>Теплоизоляция для XB 59M-1: 141 -&gt; 200</t>
  </si>
  <si>
    <t>004B2145</t>
  </si>
  <si>
    <t>Теплоизоляция для XB 60-1: 70 -&gt; 90</t>
  </si>
  <si>
    <t>004B2160</t>
  </si>
  <si>
    <t>Теплоизоляция для XB 60-1: 100 -&gt; 120</t>
  </si>
  <si>
    <t>004B2180</t>
  </si>
  <si>
    <t>Теплоизоляция для XB 60-1: 140 -&gt; 160</t>
  </si>
  <si>
    <t>004B2535</t>
  </si>
  <si>
    <t>Теплоизоляция для XB 70-1: 50 -&gt; 70</t>
  </si>
  <si>
    <t>004B2550</t>
  </si>
  <si>
    <t>Теплоизоляция для XB 70-1: 80 -&gt; 100</t>
  </si>
  <si>
    <t>004B2570</t>
  </si>
  <si>
    <t>Теплоизоляция для XB 70-1: 110 -&gt; 140</t>
  </si>
  <si>
    <t>004B2599</t>
  </si>
  <si>
    <t>Теплоизоляция для XB 70-1: 160 -&gt; 200</t>
  </si>
  <si>
    <t>Теплоизоляция для двухходовых паяных пластинчатых теплообменников</t>
  </si>
  <si>
    <t>004B3720</t>
  </si>
  <si>
    <t>Теплоизоляция для XB 51-2: 30/30 -&gt; 40/40</t>
  </si>
  <si>
    <t>004B3725</t>
  </si>
  <si>
    <t>Теплоизоляция для XB 51-2: 46/46 -&gt; 50/50</t>
  </si>
  <si>
    <t>004B3730</t>
  </si>
  <si>
    <t>Теплоизоляция для XB 51-2: 56/56 -&gt; 60/60</t>
  </si>
  <si>
    <t>004B3735</t>
  </si>
  <si>
    <t>Теплоизоляция для XB 51-2: 66/66 -&gt; 70/70</t>
  </si>
  <si>
    <r>
      <t>1)</t>
    </r>
    <r>
      <rPr>
        <sz val="10"/>
        <rFont val="Arial Cyr"/>
        <family val="2"/>
      </rPr>
      <t xml:space="preserve"> A – высота, B – ширина, С – глубина. 
</t>
    </r>
    <r>
      <rPr>
        <vertAlign val="superscript"/>
        <sz val="10"/>
        <rFont val="Arial Cyr"/>
        <family val="2"/>
      </rPr>
      <t>2)</t>
    </r>
    <r>
      <rPr>
        <sz val="10"/>
        <rFont val="Arial Cyr"/>
        <family val="2"/>
      </rPr>
      <t xml:space="preserve"> XB 10-1 8 -&gt; 26  – изоляция предназначена для теплообменников с количеством пластин от 8 до 26.</t>
    </r>
  </si>
  <si>
    <t>5.4.2. Присоединительные фитинги для паяных и разборных пластинчатых теплообменников</t>
  </si>
  <si>
    <t>Тип теплообменников</t>
  </si>
  <si>
    <t>Присоединение</t>
  </si>
  <si>
    <t>Масса, кг</t>
  </si>
  <si>
    <r>
      <t>Присоединительные фитинги под пайку предназначены для подключения теплообменников к трубопроводам. 
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= 25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+180 °СПрисоединительные фитинги под пайку предназначены для подключения теплообменников к трубопроводам. 
Основные параметры: Р</t>
    </r>
    <r>
      <rPr>
        <b/>
        <vertAlign val="subscript"/>
        <sz val="10"/>
        <rFont val="Arial"/>
        <family val="2"/>
      </rPr>
      <t>у</t>
    </r>
    <r>
      <rPr>
        <b/>
        <sz val="10"/>
        <rFont val="Arial"/>
        <family val="2"/>
      </rPr>
      <t xml:space="preserve"> = 25 бар, Т</t>
    </r>
    <r>
      <rPr>
        <b/>
        <vertAlign val="subscript"/>
        <sz val="10"/>
        <rFont val="Arial"/>
        <family val="2"/>
      </rPr>
      <t>мин.</t>
    </r>
    <r>
      <rPr>
        <b/>
        <sz val="10"/>
        <rFont val="Arial"/>
        <family val="2"/>
      </rPr>
      <t xml:space="preserve"> = -10 °С, Т</t>
    </r>
    <r>
      <rPr>
        <b/>
        <vertAlign val="subscript"/>
        <sz val="10"/>
        <rFont val="Arial"/>
        <family val="2"/>
      </rPr>
      <t>макс.</t>
    </r>
    <r>
      <rPr>
        <b/>
        <sz val="10"/>
        <rFont val="Arial"/>
        <family val="2"/>
      </rPr>
      <t xml:space="preserve"> = +180 °С</t>
    </r>
  </si>
  <si>
    <t>004B2945</t>
  </si>
  <si>
    <t>Для XB 04, 06, 24 (n &lt; 50)</t>
  </si>
  <si>
    <r>
      <t>Внутренняя резьба, G ¾’’/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15 ммВнутренняя резьба, G ¾’’/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15 мм</t>
    </r>
  </si>
  <si>
    <t>004B2946</t>
  </si>
  <si>
    <r>
      <t>Внутренняя резьба, G ¾’’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18 ммВнутренняя резьба, G ¾’’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18 мм</t>
    </r>
  </si>
  <si>
    <t>004B2904</t>
  </si>
  <si>
    <t>Для XB  24 (n ≥ 50), 36,37, 40, XG 10</t>
  </si>
  <si>
    <r>
      <t>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=15 ммВнутренняя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=15 мм</t>
    </r>
  </si>
  <si>
    <t>004B2905</t>
  </si>
  <si>
    <r>
      <t>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18 ммВнутренняя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18 мм</t>
    </r>
  </si>
  <si>
    <t>004B2906</t>
  </si>
  <si>
    <r>
      <t>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22 ммВнутренняя резьба, G 1’’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22 мм</t>
    </r>
  </si>
  <si>
    <t>004B1358</t>
  </si>
  <si>
    <t>Для XG 14, 18</t>
  </si>
  <si>
    <t>Внутренняя резьба, G 1 ¼’’/ Двн. = 22 мм, 28 мм</t>
  </si>
  <si>
    <t>004B2910</t>
  </si>
  <si>
    <t>Для XB 51, XG 20</t>
  </si>
  <si>
    <r>
      <t>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28 ммВнутренняя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28 мм</t>
    </r>
  </si>
  <si>
    <t>004B2911</t>
  </si>
  <si>
    <r>
      <t>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35 ммВнутренняя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35 мм</t>
    </r>
  </si>
  <si>
    <t>004B2912</t>
  </si>
  <si>
    <r>
      <t>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42 ммВнутренняя резьба, G 2’’ / Д</t>
    </r>
    <r>
      <rPr>
        <vertAlign val="subscript"/>
        <sz val="10"/>
        <rFont val="Arial"/>
        <family val="2"/>
      </rPr>
      <t>вн.</t>
    </r>
    <r>
      <rPr>
        <sz val="10"/>
        <rFont val="Arial"/>
        <family val="2"/>
      </rPr>
      <t xml:space="preserve"> = 42 мм</t>
    </r>
  </si>
  <si>
    <t>Присоединительные фитинги под сварку (комплект из 2 присоединительных патрубков с уплотнениями)</t>
  </si>
  <si>
    <t>004B2944</t>
  </si>
  <si>
    <t>Для XB 04, XB 06, XB 24 (n &lt; 50)</t>
  </si>
  <si>
    <r>
      <t>Внутренняя резьба, G ¾’’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20  ммВнутренняя резьба, G ¾’’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20  мм</t>
    </r>
  </si>
  <si>
    <t>004B2901</t>
  </si>
  <si>
    <t>Для XB 10, XB 20, XB24 (n ≥ 50), XB 30,     XB 36, XB 40, XG 10, XB37</t>
  </si>
  <si>
    <r>
      <t>Внутренняя резьба, G 1’’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15 ммВнутренняя резьба, G 1’’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15 мм</t>
    </r>
  </si>
  <si>
    <t>003H6909</t>
  </si>
  <si>
    <t>Внутренняя резьба, G 1’’ / Ду = 20 мм</t>
  </si>
  <si>
    <t>PL08-IWKS</t>
  </si>
  <si>
    <t>004B2903</t>
  </si>
  <si>
    <r>
      <t>Внутренняя резьба, G 1’’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25 мм</t>
    </r>
  </si>
  <si>
    <t>004B2907</t>
  </si>
  <si>
    <r>
      <t>Внутренняя резьба, G 2’’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32 мм</t>
    </r>
  </si>
  <si>
    <t>004B2908</t>
  </si>
  <si>
    <r>
      <t>Внутренняя резьба, G 2’’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40 мм</t>
    </r>
  </si>
  <si>
    <t>004B2909</t>
  </si>
  <si>
    <r>
      <t>Внутренняя резьба, G 2’’ / Д</t>
    </r>
    <r>
      <rPr>
        <vertAlign val="subscript"/>
        <sz val="10"/>
        <rFont val="Arial"/>
        <family val="2"/>
      </rPr>
      <t>у</t>
    </r>
    <r>
      <rPr>
        <sz val="10"/>
        <rFont val="Arial"/>
        <family val="2"/>
      </rPr>
      <t xml:space="preserve"> = 50 мм</t>
    </r>
  </si>
  <si>
    <t>Резьбовые присоединительные фитинги (комплект из 2 присоединительных патрубков с уплотнениями)</t>
  </si>
  <si>
    <t>004B2947</t>
  </si>
  <si>
    <t>Для XB 04, XB 24 (n &lt; 50), XB 06</t>
  </si>
  <si>
    <t>Внутренняя резьба G ¾’’ / наружная резьба G ¾’’</t>
  </si>
  <si>
    <t>004B2953</t>
  </si>
  <si>
    <t>Внутренняя резьба G ¾’’ / наружная резьба G 1’’</t>
  </si>
  <si>
    <t>004B2913</t>
  </si>
  <si>
    <t>Для  XB 24 (n ≥ 50), XB 36, XB 40, XG 10, XB37</t>
  </si>
  <si>
    <t>Внутренняя резьба, G 1’’ / наружная резьба, G ¾’’</t>
  </si>
  <si>
    <t xml:space="preserve">5.4.3. Монтажные кронштейны для паяных пластинчатых теплообменников  </t>
  </si>
  <si>
    <t xml:space="preserve">Тип </t>
  </si>
  <si>
    <t>Кронштейны для монтажа паяных пластинчатых теплообменников XB используются в качестве оснований для их установки</t>
  </si>
  <si>
    <t>004B2923</t>
  </si>
  <si>
    <t>Монтажный кронштейн для XB 51</t>
  </si>
  <si>
    <t>004B2924</t>
  </si>
  <si>
    <r>
      <t>Монтажный кронштейн для XB 60</t>
    </r>
    <r>
      <rPr>
        <vertAlign val="superscript"/>
        <sz val="10"/>
        <rFont val="Arial"/>
        <family val="2"/>
      </rPr>
      <t>1)</t>
    </r>
  </si>
  <si>
    <t>004B2925</t>
  </si>
  <si>
    <r>
      <t>Монтажный кронштейн для XB 70</t>
    </r>
    <r>
      <rPr>
        <vertAlign val="superscript"/>
        <sz val="10"/>
        <rFont val="Arial"/>
        <family val="2"/>
      </rPr>
      <t>1)</t>
    </r>
  </si>
  <si>
    <t>004B2948</t>
  </si>
  <si>
    <t>Монтажный кронштейн для XB 04, XB 06</t>
  </si>
  <si>
    <t>004B1728</t>
  </si>
  <si>
    <t>Монтажный кронштейн для XB 37</t>
  </si>
  <si>
    <r>
      <t>1)</t>
    </r>
    <r>
      <rPr>
        <sz val="10"/>
        <rFont val="Arial Cyr"/>
        <family val="2"/>
      </rPr>
      <t xml:space="preserve"> Устанавливаются при изготовлении теплообменников на производстве. Заказываются отдельно только для сервисных целей.</t>
    </r>
  </si>
  <si>
    <r>
      <t xml:space="preserve">Примечание.
</t>
    </r>
    <r>
      <rPr>
        <sz val="10"/>
        <rFont val="Arial Cyr"/>
        <family val="2"/>
      </rPr>
      <t xml:space="preserve">В настоящий прайс-лист не включены некоторые типоразмеры разборных пластинчатых теплообменников. Возможны подбор и заказ нестандартных теплообменников с разным количеством пластин. </t>
    </r>
  </si>
  <si>
    <t>5.4.4. Тепловая изоляция для разборных пластинчатых теплообменников</t>
  </si>
  <si>
    <t>004B5115</t>
  </si>
  <si>
    <t>Изоляция для XG10  10-&gt;30</t>
  </si>
  <si>
    <t>004B5130</t>
  </si>
  <si>
    <t>Изоляция для XG10  40-&gt;60</t>
  </si>
  <si>
    <t>004B5135</t>
  </si>
  <si>
    <t>Изоляция для XG10  70</t>
  </si>
  <si>
    <t>004H7117</t>
  </si>
  <si>
    <t>Изоляция для XGM032  10-&gt;40</t>
  </si>
  <si>
    <t>004H7118</t>
  </si>
  <si>
    <t>Изоляция для XGM032  41-&gt;70</t>
  </si>
  <si>
    <t>004H7119</t>
  </si>
  <si>
    <t>Изоляция для XGM032  71-&gt;100</t>
  </si>
  <si>
    <t>004H7105</t>
  </si>
  <si>
    <t>Изоляция для XGF100-034  20-54</t>
  </si>
  <si>
    <t>004H7106</t>
  </si>
  <si>
    <t>Изоляция для XGF100-034  55-144</t>
  </si>
  <si>
    <t>004H7107</t>
  </si>
  <si>
    <t>Изоляция для XGF100-034  145-266</t>
  </si>
  <si>
    <t>004H7111</t>
  </si>
  <si>
    <t>Изоляция для XGF100-050  10-54</t>
  </si>
  <si>
    <t>004H7112</t>
  </si>
  <si>
    <t>Изоляция для XGF100-050  55-144</t>
  </si>
  <si>
    <t>004H7113</t>
  </si>
  <si>
    <t>Изоляция для XGF100-050  145-266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</si>
</sst>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#,##0"/>
    <numFmt numFmtId="167" formatCode="0.00"/>
  </numFmts>
  <fonts count="23">
    <font>
      <sz val="10"/>
      <name val="Arial"/>
      <family val="2"/>
    </font>
    <font>
      <sz val="10"/>
      <name val="Myriad Pro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Arial Cyr"/>
      <family val="2"/>
    </font>
    <font>
      <b/>
      <u val="single"/>
      <sz val="10"/>
      <color indexed="63"/>
      <name val="Arial Cyr"/>
      <family val="2"/>
    </font>
    <font>
      <u val="single"/>
      <sz val="10"/>
      <color indexed="12"/>
      <name val="Arial Cyr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 Cyr"/>
      <family val="2"/>
    </font>
    <font>
      <b/>
      <u val="single"/>
      <sz val="10"/>
      <color indexed="12"/>
      <name val="Arial Cyr"/>
      <family val="2"/>
    </font>
    <font>
      <vertAlign val="superscript"/>
      <sz val="10"/>
      <name val="Arial Cyr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 Cyr"/>
      <family val="2"/>
    </font>
    <font>
      <vertAlign val="superscript"/>
      <sz val="10"/>
      <name val="Arial"/>
      <family val="2"/>
    </font>
    <font>
      <i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6" fontId="2" fillId="2" borderId="1">
      <alignment horizontal="right" vertical="center"/>
      <protection hidden="1"/>
    </xf>
    <xf numFmtId="164" fontId="2" fillId="0" borderId="0">
      <alignment/>
      <protection/>
    </xf>
  </cellStyleXfs>
  <cellXfs count="155">
    <xf numFmtId="164" fontId="0" fillId="0" borderId="0" xfId="0" applyAlignment="1">
      <alignment/>
    </xf>
    <xf numFmtId="164" fontId="2" fillId="0" borderId="0" xfId="27">
      <alignment/>
      <protection/>
    </xf>
    <xf numFmtId="164" fontId="4" fillId="0" borderId="0" xfId="27" applyFont="1" applyBorder="1" applyAlignment="1">
      <alignment horizontal="left" vertical="center"/>
      <protection/>
    </xf>
    <xf numFmtId="164" fontId="5" fillId="0" borderId="0" xfId="27" applyFont="1" applyAlignment="1">
      <alignment horizontal="center"/>
      <protection/>
    </xf>
    <xf numFmtId="164" fontId="6" fillId="0" borderId="0" xfId="20" applyNumberFormat="1" applyFont="1" applyFill="1" applyBorder="1" applyAlignment="1" applyProtection="1">
      <alignment horizontal="left" vertical="center" wrapText="1"/>
      <protection/>
    </xf>
    <xf numFmtId="164" fontId="8" fillId="0" borderId="0" xfId="27" applyFont="1">
      <alignment/>
      <protection/>
    </xf>
    <xf numFmtId="164" fontId="9" fillId="0" borderId="0" xfId="27" applyFont="1" applyBorder="1" applyAlignment="1">
      <alignment horizontal="left"/>
      <protection/>
    </xf>
    <xf numFmtId="164" fontId="9" fillId="0" borderId="0" xfId="27" applyFont="1" applyAlignment="1">
      <alignment horizontal="left"/>
      <protection/>
    </xf>
    <xf numFmtId="164" fontId="9" fillId="3" borderId="1" xfId="27" applyFont="1" applyFill="1" applyBorder="1" applyAlignment="1">
      <alignment horizontal="center" vertical="center" wrapText="1"/>
      <protection/>
    </xf>
    <xf numFmtId="164" fontId="11" fillId="3" borderId="1" xfId="27" applyFont="1" applyFill="1" applyBorder="1" applyAlignment="1">
      <alignment horizontal="center" vertical="center" wrapText="1"/>
      <protection/>
    </xf>
    <xf numFmtId="164" fontId="2" fillId="0" borderId="1" xfId="27" applyBorder="1">
      <alignment/>
      <protection/>
    </xf>
    <xf numFmtId="164" fontId="11" fillId="2" borderId="2" xfId="27" applyFont="1" applyFill="1" applyBorder="1" applyAlignment="1">
      <alignment vertical="center" wrapText="1"/>
      <protection/>
    </xf>
    <xf numFmtId="164" fontId="11" fillId="2" borderId="3" xfId="27" applyFont="1" applyFill="1" applyBorder="1" applyAlignment="1">
      <alignment vertical="center" wrapText="1"/>
      <protection/>
    </xf>
    <xf numFmtId="164" fontId="2" fillId="0" borderId="0" xfId="27" applyAlignment="1">
      <alignment vertical="top"/>
      <protection/>
    </xf>
    <xf numFmtId="164" fontId="11" fillId="2" borderId="2" xfId="27" applyFont="1" applyFill="1" applyBorder="1">
      <alignment/>
      <protection/>
    </xf>
    <xf numFmtId="164" fontId="11" fillId="2" borderId="3" xfId="27" applyFont="1" applyFill="1" applyBorder="1">
      <alignment/>
      <protection/>
    </xf>
    <xf numFmtId="164" fontId="2" fillId="2" borderId="1" xfId="27" applyFill="1" applyBorder="1">
      <alignment/>
      <protection/>
    </xf>
    <xf numFmtId="164" fontId="12" fillId="2" borderId="1" xfId="20" applyNumberFormat="1" applyFont="1" applyFill="1" applyBorder="1" applyAlignment="1" applyProtection="1">
      <alignment horizontal="center" vertical="center"/>
      <protection/>
    </xf>
    <xf numFmtId="164" fontId="11" fillId="2" borderId="1" xfId="27" applyFont="1" applyFill="1" applyBorder="1" applyAlignment="1">
      <alignment horizontal="center"/>
      <protection/>
    </xf>
    <xf numFmtId="164" fontId="2" fillId="2" borderId="1" xfId="27" applyFont="1" applyFill="1" applyBorder="1" applyAlignment="1">
      <alignment horizontal="center"/>
      <protection/>
    </xf>
    <xf numFmtId="164" fontId="2" fillId="2" borderId="1" xfId="27" applyNumberFormat="1" applyFill="1" applyBorder="1" applyAlignment="1">
      <alignment horizontal="center"/>
      <protection/>
    </xf>
    <xf numFmtId="164" fontId="2" fillId="2" borderId="1" xfId="27" applyFont="1" applyFill="1" applyBorder="1" applyAlignment="1">
      <alignment horizontal="center" vertical="center" wrapText="1"/>
      <protection/>
    </xf>
    <xf numFmtId="166" fontId="2" fillId="2" borderId="1" xfId="26">
      <alignment horizontal="right" vertical="center"/>
      <protection hidden="1"/>
    </xf>
    <xf numFmtId="167" fontId="2" fillId="2" borderId="1" xfId="27" applyNumberFormat="1" applyFill="1" applyBorder="1">
      <alignment/>
      <protection/>
    </xf>
    <xf numFmtId="167" fontId="0" fillId="2" borderId="1" xfId="27" applyNumberFormat="1" applyFont="1" applyFill="1" applyBorder="1">
      <alignment/>
      <protection/>
    </xf>
    <xf numFmtId="164" fontId="2" fillId="0" borderId="1" xfId="27" applyBorder="1" applyAlignment="1">
      <alignment horizontal="left"/>
      <protection/>
    </xf>
    <xf numFmtId="164" fontId="11" fillId="0" borderId="2" xfId="27" applyFont="1" applyFill="1" applyBorder="1">
      <alignment/>
      <protection/>
    </xf>
    <xf numFmtId="164" fontId="11" fillId="0" borderId="3" xfId="27" applyFont="1" applyFill="1" applyBorder="1">
      <alignment/>
      <protection/>
    </xf>
    <xf numFmtId="164" fontId="11" fillId="0" borderId="4" xfId="27" applyFont="1" applyFill="1" applyBorder="1">
      <alignment/>
      <protection/>
    </xf>
    <xf numFmtId="164" fontId="2" fillId="0" borderId="0" xfId="27" applyFill="1" applyBorder="1" applyAlignment="1">
      <alignment horizontal="left"/>
      <protection/>
    </xf>
    <xf numFmtId="164" fontId="2" fillId="0" borderId="0" xfId="27" applyFill="1">
      <alignment/>
      <protection/>
    </xf>
    <xf numFmtId="164" fontId="11" fillId="0" borderId="0" xfId="27" applyFont="1" applyFill="1" applyBorder="1">
      <alignment/>
      <protection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4" fontId="11" fillId="0" borderId="1" xfId="27" applyFont="1" applyFill="1" applyBorder="1" applyAlignment="1">
      <alignment horizontal="center"/>
      <protection/>
    </xf>
    <xf numFmtId="164" fontId="2" fillId="0" borderId="1" xfId="27" applyFont="1" applyFill="1" applyBorder="1" applyAlignment="1">
      <alignment horizontal="center"/>
      <protection/>
    </xf>
    <xf numFmtId="164" fontId="2" fillId="0" borderId="1" xfId="27" applyFont="1" applyFill="1" applyBorder="1" applyAlignment="1">
      <alignment horizontal="center" vertical="center" wrapText="1"/>
      <protection/>
    </xf>
    <xf numFmtId="167" fontId="0" fillId="0" borderId="1" xfId="27" applyNumberFormat="1" applyFont="1" applyFill="1" applyBorder="1">
      <alignment/>
      <protection/>
    </xf>
    <xf numFmtId="164" fontId="12" fillId="0" borderId="5" xfId="20" applyNumberFormat="1" applyFont="1" applyFill="1" applyBorder="1" applyAlignment="1" applyProtection="1">
      <alignment horizontal="center" vertical="center"/>
      <protection/>
    </xf>
    <xf numFmtId="164" fontId="11" fillId="0" borderId="6" xfId="27" applyFont="1" applyFill="1" applyBorder="1" applyAlignment="1">
      <alignment horizontal="center"/>
      <protection/>
    </xf>
    <xf numFmtId="164" fontId="2" fillId="0" borderId="5" xfId="27" applyFont="1" applyFill="1" applyBorder="1" applyAlignment="1">
      <alignment horizontal="center"/>
      <protection/>
    </xf>
    <xf numFmtId="164" fontId="11" fillId="0" borderId="2" xfId="27" applyFont="1" applyFill="1" applyBorder="1" applyAlignment="1">
      <alignment horizontal="left"/>
      <protection/>
    </xf>
    <xf numFmtId="164" fontId="11" fillId="0" borderId="3" xfId="27" applyFont="1" applyFill="1" applyBorder="1" applyAlignment="1">
      <alignment horizontal="left"/>
      <protection/>
    </xf>
    <xf numFmtId="164" fontId="11" fillId="0" borderId="3" xfId="27" applyFont="1" applyFill="1" applyBorder="1" applyAlignment="1">
      <alignment horizontal="center"/>
      <protection/>
    </xf>
    <xf numFmtId="164" fontId="11" fillId="0" borderId="4" xfId="27" applyFont="1" applyFill="1" applyBorder="1" applyAlignment="1">
      <alignment horizontal="left"/>
      <protection/>
    </xf>
    <xf numFmtId="164" fontId="2" fillId="0" borderId="0" xfId="27" applyFill="1" applyBorder="1">
      <alignment/>
      <protection/>
    </xf>
    <xf numFmtId="164" fontId="12" fillId="0" borderId="7" xfId="20" applyNumberFormat="1" applyFont="1" applyFill="1" applyBorder="1" applyAlignment="1" applyProtection="1">
      <alignment horizontal="center" vertical="center"/>
      <protection/>
    </xf>
    <xf numFmtId="164" fontId="11" fillId="0" borderId="7" xfId="27" applyFont="1" applyFill="1" applyBorder="1" applyAlignment="1">
      <alignment horizontal="center"/>
      <protection/>
    </xf>
    <xf numFmtId="164" fontId="2" fillId="0" borderId="7" xfId="27" applyFont="1" applyFill="1" applyBorder="1" applyAlignment="1">
      <alignment horizontal="center"/>
      <protection/>
    </xf>
    <xf numFmtId="164" fontId="11" fillId="0" borderId="0" xfId="27" applyFont="1" applyBorder="1">
      <alignment/>
      <protection/>
    </xf>
    <xf numFmtId="164" fontId="2" fillId="0" borderId="0" xfId="27" applyBorder="1">
      <alignment/>
      <protection/>
    </xf>
    <xf numFmtId="164" fontId="13" fillId="0" borderId="0" xfId="27" applyFont="1" applyBorder="1" applyAlignment="1">
      <alignment vertical="center" wrapText="1"/>
      <protection/>
    </xf>
    <xf numFmtId="164" fontId="2" fillId="0" borderId="0" xfId="27" applyAlignment="1">
      <alignment vertical="center"/>
      <protection/>
    </xf>
    <xf numFmtId="164" fontId="11" fillId="2" borderId="2" xfId="27" applyFont="1" applyFill="1" applyBorder="1" applyAlignment="1">
      <alignment wrapText="1"/>
      <protection/>
    </xf>
    <xf numFmtId="164" fontId="11" fillId="2" borderId="3" xfId="27" applyFont="1" applyFill="1" applyBorder="1" applyAlignment="1">
      <alignment wrapText="1"/>
      <protection/>
    </xf>
    <xf numFmtId="164" fontId="11" fillId="2" borderId="4" xfId="27" applyFont="1" applyFill="1" applyBorder="1" applyAlignment="1">
      <alignment wrapText="1"/>
      <protection/>
    </xf>
    <xf numFmtId="164" fontId="2" fillId="0" borderId="1" xfId="27" applyFont="1" applyFill="1" applyBorder="1">
      <alignment/>
      <protection/>
    </xf>
    <xf numFmtId="164" fontId="2" fillId="0" borderId="1" xfId="27" applyNumberFormat="1" applyFont="1" applyFill="1" applyBorder="1" applyAlignment="1">
      <alignment horizontal="center"/>
      <protection/>
    </xf>
    <xf numFmtId="164" fontId="2" fillId="0" borderId="1" xfId="27" applyFont="1" applyFill="1" applyBorder="1" applyAlignment="1">
      <alignment horizontal="left"/>
      <protection/>
    </xf>
    <xf numFmtId="164" fontId="2" fillId="0" borderId="0" xfId="27" applyAlignment="1">
      <alignment vertical="center" wrapText="1"/>
      <protection/>
    </xf>
    <xf numFmtId="164" fontId="14" fillId="2" borderId="2" xfId="27" applyFont="1" applyFill="1" applyBorder="1">
      <alignment/>
      <protection/>
    </xf>
    <xf numFmtId="164" fontId="14" fillId="2" borderId="3" xfId="27" applyFont="1" applyFill="1" applyBorder="1">
      <alignment/>
      <protection/>
    </xf>
    <xf numFmtId="164" fontId="0" fillId="0" borderId="1" xfId="27" applyFont="1" applyBorder="1">
      <alignment/>
      <protection/>
    </xf>
    <xf numFmtId="164" fontId="14" fillId="0" borderId="1" xfId="27" applyFont="1" applyBorder="1" applyAlignment="1">
      <alignment horizontal="center"/>
      <protection/>
    </xf>
    <xf numFmtId="164" fontId="0" fillId="0" borderId="1" xfId="27" applyFont="1" applyBorder="1" applyAlignment="1">
      <alignment horizontal="center"/>
      <protection/>
    </xf>
    <xf numFmtId="164" fontId="0" fillId="0" borderId="1" xfId="27" applyNumberFormat="1" applyFont="1" applyBorder="1" applyAlignment="1">
      <alignment horizontal="center"/>
      <protection/>
    </xf>
    <xf numFmtId="164" fontId="0" fillId="0" borderId="1" xfId="27" applyFont="1" applyBorder="1" applyAlignment="1">
      <alignment horizontal="center" vertical="center" wrapText="1"/>
      <protection/>
    </xf>
    <xf numFmtId="164" fontId="0" fillId="2" borderId="1" xfId="27" applyFont="1" applyFill="1" applyBorder="1" applyAlignment="1">
      <alignment horizontal="center"/>
      <protection/>
    </xf>
    <xf numFmtId="167" fontId="0" fillId="2" borderId="1" xfId="27" applyNumberFormat="1" applyFont="1" applyFill="1" applyBorder="1" applyAlignment="1">
      <alignment vertical="center"/>
      <protection/>
    </xf>
    <xf numFmtId="164" fontId="11" fillId="0" borderId="3" xfId="27" applyFont="1" applyBorder="1">
      <alignment/>
      <protection/>
    </xf>
    <xf numFmtId="164" fontId="14" fillId="2" borderId="4" xfId="27" applyFont="1" applyFill="1" applyBorder="1">
      <alignment/>
      <protection/>
    </xf>
    <xf numFmtId="164" fontId="2" fillId="0" borderId="1" xfId="27" applyFill="1" applyBorder="1" applyAlignment="1">
      <alignment horizontal="left"/>
      <protection/>
    </xf>
    <xf numFmtId="164" fontId="0" fillId="2" borderId="1" xfId="27" applyFont="1" applyFill="1" applyBorder="1">
      <alignment/>
      <protection/>
    </xf>
    <xf numFmtId="164" fontId="14" fillId="2" borderId="1" xfId="27" applyFont="1" applyFill="1" applyBorder="1" applyAlignment="1">
      <alignment horizontal="center"/>
      <protection/>
    </xf>
    <xf numFmtId="164" fontId="0" fillId="2" borderId="1" xfId="27" applyNumberFormat="1" applyFont="1" applyFill="1" applyBorder="1" applyAlignment="1">
      <alignment horizontal="center"/>
      <protection/>
    </xf>
    <xf numFmtId="164" fontId="0" fillId="2" borderId="1" xfId="27" applyFont="1" applyFill="1" applyBorder="1" applyAlignment="1">
      <alignment horizontal="center" vertical="center" wrapText="1"/>
      <protection/>
    </xf>
    <xf numFmtId="164" fontId="14" fillId="0" borderId="2" xfId="27" applyFont="1" applyFill="1" applyBorder="1">
      <alignment/>
      <protection/>
    </xf>
    <xf numFmtId="164" fontId="14" fillId="0" borderId="3" xfId="27" applyFont="1" applyFill="1" applyBorder="1">
      <alignment/>
      <protection/>
    </xf>
    <xf numFmtId="164" fontId="14" fillId="0" borderId="4" xfId="27" applyFont="1" applyFill="1" applyBorder="1">
      <alignment/>
      <protection/>
    </xf>
    <xf numFmtId="164" fontId="0" fillId="0" borderId="1" xfId="27" applyFont="1" applyFill="1" applyBorder="1">
      <alignment/>
      <protection/>
    </xf>
    <xf numFmtId="164" fontId="14" fillId="0" borderId="1" xfId="27" applyFont="1" applyFill="1" applyBorder="1" applyAlignment="1">
      <alignment horizontal="center"/>
      <protection/>
    </xf>
    <xf numFmtId="164" fontId="0" fillId="0" borderId="1" xfId="27" applyFont="1" applyFill="1" applyBorder="1" applyAlignment="1">
      <alignment horizontal="center"/>
      <protection/>
    </xf>
    <xf numFmtId="164" fontId="0" fillId="0" borderId="1" xfId="27" applyFont="1" applyFill="1" applyBorder="1" applyAlignment="1">
      <alignment horizontal="center" vertical="center" wrapText="1"/>
      <protection/>
    </xf>
    <xf numFmtId="167" fontId="0" fillId="0" borderId="2" xfId="27" applyNumberFormat="1" applyFont="1" applyFill="1" applyBorder="1" applyAlignment="1">
      <alignment horizontal="center" vertical="center"/>
      <protection/>
    </xf>
    <xf numFmtId="164" fontId="2" fillId="0" borderId="0" xfId="27" applyFont="1">
      <alignment/>
      <protection/>
    </xf>
    <xf numFmtId="164" fontId="11" fillId="2" borderId="1" xfId="27" applyFont="1" applyFill="1" applyBorder="1" applyAlignment="1">
      <alignment vertical="center" wrapText="1"/>
      <protection/>
    </xf>
    <xf numFmtId="164" fontId="11" fillId="2" borderId="2" xfId="27" applyFont="1" applyFill="1" applyBorder="1" applyAlignment="1">
      <alignment/>
      <protection/>
    </xf>
    <xf numFmtId="164" fontId="11" fillId="2" borderId="3" xfId="27" applyFont="1" applyFill="1" applyBorder="1" applyAlignment="1">
      <alignment/>
      <protection/>
    </xf>
    <xf numFmtId="164" fontId="11" fillId="2" borderId="4" xfId="27" applyFont="1" applyFill="1" applyBorder="1" applyAlignment="1">
      <alignment/>
      <protection/>
    </xf>
    <xf numFmtId="164" fontId="14" fillId="2" borderId="1" xfId="27" applyFont="1" applyFill="1" applyBorder="1" applyAlignment="1">
      <alignment horizontal="left"/>
      <protection/>
    </xf>
    <xf numFmtId="164" fontId="14" fillId="2" borderId="1" xfId="27" applyFont="1" applyFill="1" applyBorder="1" applyAlignment="1">
      <alignment horizontal="left" wrapText="1"/>
      <protection/>
    </xf>
    <xf numFmtId="164" fontId="13" fillId="0" borderId="0" xfId="27" applyFont="1" applyBorder="1">
      <alignment/>
      <protection/>
    </xf>
    <xf numFmtId="164" fontId="2" fillId="0" borderId="0" xfId="27" applyAlignment="1">
      <alignment horizontal="left"/>
      <protection/>
    </xf>
    <xf numFmtId="164" fontId="14" fillId="2" borderId="1" xfId="27" applyFont="1" applyFill="1" applyBorder="1" applyAlignment="1">
      <alignment vertical="center" wrapText="1"/>
      <protection/>
    </xf>
    <xf numFmtId="164" fontId="14" fillId="2" borderId="2" xfId="27" applyFont="1" applyFill="1" applyBorder="1" applyAlignment="1">
      <alignment/>
      <protection/>
    </xf>
    <xf numFmtId="164" fontId="14" fillId="2" borderId="3" xfId="27" applyFont="1" applyFill="1" applyBorder="1" applyAlignment="1">
      <alignment/>
      <protection/>
    </xf>
    <xf numFmtId="164" fontId="14" fillId="2" borderId="4" xfId="27" applyFont="1" applyFill="1" applyBorder="1" applyAlignment="1">
      <alignment/>
      <protection/>
    </xf>
    <xf numFmtId="164" fontId="16" fillId="2" borderId="1" xfId="20" applyNumberFormat="1" applyFont="1" applyFill="1" applyBorder="1" applyAlignment="1" applyProtection="1">
      <alignment horizontal="center" vertical="center"/>
      <protection/>
    </xf>
    <xf numFmtId="167" fontId="0" fillId="2" borderId="1" xfId="27" applyNumberFormat="1" applyFont="1" applyFill="1" applyBorder="1" applyAlignment="1">
      <alignment horizontal="center" vertical="center"/>
      <protection/>
    </xf>
    <xf numFmtId="164" fontId="0" fillId="2" borderId="1" xfId="27" applyFont="1" applyFill="1" applyBorder="1" applyAlignment="1">
      <alignment horizontal="left"/>
      <protection/>
    </xf>
    <xf numFmtId="164" fontId="18" fillId="2" borderId="1" xfId="27" applyFont="1" applyFill="1" applyBorder="1" applyAlignment="1">
      <alignment horizontal="right" wrapText="1" readingOrder="1"/>
      <protection/>
    </xf>
    <xf numFmtId="164" fontId="0" fillId="2" borderId="1" xfId="27" applyFont="1" applyFill="1" applyBorder="1" applyAlignment="1">
      <alignment horizontal="center" vertical="center"/>
      <protection/>
    </xf>
    <xf numFmtId="164" fontId="14" fillId="0" borderId="1" xfId="27" applyFont="1" applyFill="1" applyBorder="1" applyAlignment="1">
      <alignment horizontal="left"/>
      <protection/>
    </xf>
    <xf numFmtId="164" fontId="7" fillId="0" borderId="1" xfId="20" applyNumberFormat="1" applyFill="1" applyBorder="1" applyAlignment="1" applyProtection="1">
      <alignment horizontal="center" vertical="center"/>
      <protection/>
    </xf>
    <xf numFmtId="164" fontId="18" fillId="0" borderId="1" xfId="27" applyFont="1" applyFill="1" applyBorder="1" applyAlignment="1">
      <alignment horizontal="right" wrapText="1" readingOrder="1"/>
      <protection/>
    </xf>
    <xf numFmtId="164" fontId="0" fillId="0" borderId="1" xfId="27" applyFont="1" applyFill="1" applyBorder="1" applyAlignment="1">
      <alignment horizontal="center" vertical="center"/>
      <protection/>
    </xf>
    <xf numFmtId="167" fontId="0" fillId="0" borderId="1" xfId="27" applyNumberFormat="1" applyFont="1" applyFill="1" applyBorder="1" applyAlignment="1">
      <alignment horizontal="center" vertical="center"/>
      <protection/>
    </xf>
    <xf numFmtId="164" fontId="0" fillId="0" borderId="1" xfId="27" applyFont="1" applyFill="1" applyBorder="1" applyAlignment="1">
      <alignment horizontal="left"/>
      <protection/>
    </xf>
    <xf numFmtId="164" fontId="14" fillId="2" borderId="1" xfId="27" applyFont="1" applyFill="1" applyBorder="1">
      <alignment/>
      <protection/>
    </xf>
    <xf numFmtId="167" fontId="0" fillId="2" borderId="1" xfId="22" applyNumberFormat="1" applyFont="1" applyFill="1" applyBorder="1" applyAlignment="1">
      <alignment horizontal="center" vertical="center"/>
      <protection/>
    </xf>
    <xf numFmtId="164" fontId="14" fillId="0" borderId="1" xfId="27" applyFont="1" applyFill="1" applyBorder="1">
      <alignment/>
      <protection/>
    </xf>
    <xf numFmtId="164" fontId="0" fillId="0" borderId="1" xfId="27" applyNumberFormat="1" applyFont="1" applyFill="1" applyBorder="1" applyAlignment="1">
      <alignment horizontal="center"/>
      <protection/>
    </xf>
    <xf numFmtId="167" fontId="0" fillId="0" borderId="1" xfId="22" applyNumberFormat="1" applyFont="1" applyFill="1" applyBorder="1" applyAlignment="1">
      <alignment horizontal="center" vertical="center"/>
      <protection/>
    </xf>
    <xf numFmtId="164" fontId="0" fillId="0" borderId="1" xfId="27" applyNumberFormat="1" applyFont="1" applyFill="1" applyBorder="1" applyAlignment="1">
      <alignment horizontal="center" vertical="center" wrapText="1"/>
      <protection/>
    </xf>
    <xf numFmtId="164" fontId="13" fillId="0" borderId="0" xfId="27" applyFont="1" applyBorder="1" applyAlignment="1">
      <alignment wrapText="1"/>
      <protection/>
    </xf>
    <xf numFmtId="164" fontId="13" fillId="0" borderId="0" xfId="27" applyFont="1">
      <alignment/>
      <protection/>
    </xf>
    <xf numFmtId="164" fontId="11" fillId="0" borderId="0" xfId="27" applyFont="1">
      <alignment/>
      <protection/>
    </xf>
    <xf numFmtId="164" fontId="11" fillId="0" borderId="2" xfId="27" applyFont="1" applyBorder="1">
      <alignment/>
      <protection/>
    </xf>
    <xf numFmtId="164" fontId="11" fillId="0" borderId="4" xfId="27" applyFont="1" applyBorder="1">
      <alignment/>
      <protection/>
    </xf>
    <xf numFmtId="164" fontId="0" fillId="2" borderId="1" xfId="27" applyFont="1" applyFill="1" applyBorder="1" applyAlignment="1" applyProtection="1">
      <alignment horizontal="center"/>
      <protection locked="0"/>
    </xf>
    <xf numFmtId="164" fontId="0" fillId="2" borderId="1" xfId="27" applyNumberFormat="1" applyFont="1" applyFill="1" applyBorder="1" applyAlignment="1" applyProtection="1">
      <alignment horizontal="center"/>
      <protection locked="0"/>
    </xf>
    <xf numFmtId="164" fontId="11" fillId="0" borderId="1" xfId="27" applyFont="1" applyFill="1" applyBorder="1" applyAlignment="1">
      <alignment horizontal="center" vertical="center" wrapText="1"/>
      <protection/>
    </xf>
    <xf numFmtId="164" fontId="14" fillId="0" borderId="2" xfId="27" applyFont="1" applyBorder="1" applyAlignment="1">
      <alignment vertical="center" wrapText="1"/>
      <protection/>
    </xf>
    <xf numFmtId="164" fontId="14" fillId="0" borderId="3" xfId="27" applyFont="1" applyBorder="1" applyAlignment="1">
      <alignment vertical="center"/>
      <protection/>
    </xf>
    <xf numFmtId="164" fontId="14" fillId="0" borderId="0" xfId="27" applyFont="1" applyBorder="1" applyAlignment="1">
      <alignment vertical="center"/>
      <protection/>
    </xf>
    <xf numFmtId="164" fontId="14" fillId="0" borderId="3" xfId="27" applyFont="1" applyBorder="1" applyAlignment="1">
      <alignment vertical="center" wrapText="1"/>
      <protection/>
    </xf>
    <xf numFmtId="164" fontId="14" fillId="0" borderId="4" xfId="27" applyFont="1" applyBorder="1" applyAlignment="1">
      <alignment vertical="center" wrapText="1"/>
      <protection/>
    </xf>
    <xf numFmtId="164" fontId="14" fillId="0" borderId="1" xfId="27" applyFont="1" applyBorder="1" applyAlignment="1">
      <alignment vertical="center" wrapText="1"/>
      <protection/>
    </xf>
    <xf numFmtId="164" fontId="0" fillId="0" borderId="1" xfId="27" applyFont="1" applyBorder="1" applyAlignment="1">
      <alignment vertical="center"/>
      <protection/>
    </xf>
    <xf numFmtId="164" fontId="0" fillId="2" borderId="1" xfId="27" applyFont="1" applyFill="1" applyBorder="1" applyAlignment="1">
      <alignment vertical="center"/>
      <protection/>
    </xf>
    <xf numFmtId="164" fontId="14" fillId="2" borderId="1" xfId="27" applyFont="1" applyFill="1" applyBorder="1" applyAlignment="1">
      <alignment horizontal="center" vertical="center"/>
      <protection/>
    </xf>
    <xf numFmtId="164" fontId="0" fillId="2" borderId="1" xfId="27" applyFont="1" applyFill="1" applyBorder="1" applyAlignment="1">
      <alignment horizontal="left" vertical="center" wrapText="1"/>
      <protection/>
    </xf>
    <xf numFmtId="164" fontId="0" fillId="2" borderId="1" xfId="27" applyNumberFormat="1" applyFont="1" applyFill="1" applyBorder="1" applyAlignment="1">
      <alignment horizontal="center" vertical="center"/>
      <protection/>
    </xf>
    <xf numFmtId="164" fontId="0" fillId="0" borderId="1" xfId="27" applyFont="1" applyBorder="1" applyAlignment="1">
      <alignment horizontal="left" vertical="center"/>
      <protection/>
    </xf>
    <xf numFmtId="164" fontId="14" fillId="2" borderId="2" xfId="27" applyFont="1" applyFill="1" applyBorder="1" applyAlignment="1">
      <alignment vertical="center"/>
      <protection/>
    </xf>
    <xf numFmtId="164" fontId="14" fillId="2" borderId="3" xfId="27" applyFont="1" applyFill="1" applyBorder="1" applyAlignment="1">
      <alignment vertical="center"/>
      <protection/>
    </xf>
    <xf numFmtId="164" fontId="14" fillId="2" borderId="0" xfId="27" applyFont="1" applyFill="1" applyBorder="1" applyAlignment="1">
      <alignment vertical="center"/>
      <protection/>
    </xf>
    <xf numFmtId="164" fontId="14" fillId="2" borderId="4" xfId="27" applyFont="1" applyFill="1" applyBorder="1" applyAlignment="1">
      <alignment vertical="center"/>
      <protection/>
    </xf>
    <xf numFmtId="164" fontId="14" fillId="2" borderId="1" xfId="27" applyFont="1" applyFill="1" applyBorder="1" applyAlignment="1">
      <alignment vertical="center"/>
      <protection/>
    </xf>
    <xf numFmtId="164" fontId="0" fillId="2" borderId="1" xfId="27" applyFont="1" applyFill="1" applyBorder="1" applyAlignment="1">
      <alignment vertical="center" wrapText="1"/>
      <protection/>
    </xf>
    <xf numFmtId="164" fontId="14" fillId="0" borderId="4" xfId="27" applyFont="1" applyBorder="1" applyAlignment="1">
      <alignment vertical="center"/>
      <protection/>
    </xf>
    <xf numFmtId="164" fontId="14" fillId="0" borderId="1" xfId="27" applyFont="1" applyBorder="1" applyAlignment="1">
      <alignment vertical="center"/>
      <protection/>
    </xf>
    <xf numFmtId="164" fontId="14" fillId="0" borderId="1" xfId="27" applyFont="1" applyBorder="1" applyAlignment="1">
      <alignment horizontal="center" vertical="center"/>
      <protection/>
    </xf>
    <xf numFmtId="164" fontId="0" fillId="0" borderId="1" xfId="27" applyFont="1" applyBorder="1" applyAlignment="1">
      <alignment horizontal="left" vertical="center" wrapText="1"/>
      <protection/>
    </xf>
    <xf numFmtId="164" fontId="0" fillId="0" borderId="1" xfId="27" applyNumberFormat="1" applyFont="1" applyBorder="1" applyAlignment="1">
      <alignment horizontal="center" vertical="center"/>
      <protection/>
    </xf>
    <xf numFmtId="164" fontId="0" fillId="0" borderId="1" xfId="27" applyFont="1" applyBorder="1" applyAlignment="1">
      <alignment horizontal="center" vertical="center"/>
      <protection/>
    </xf>
    <xf numFmtId="164" fontId="0" fillId="0" borderId="1" xfId="27" applyFont="1" applyFill="1" applyBorder="1" applyAlignment="1">
      <alignment horizontal="left" vertical="center" wrapText="1"/>
      <protection/>
    </xf>
    <xf numFmtId="164" fontId="14" fillId="3" borderId="1" xfId="27" applyFont="1" applyFill="1" applyBorder="1" applyAlignment="1">
      <alignment horizontal="center" vertical="center" wrapText="1"/>
      <protection/>
    </xf>
    <xf numFmtId="164" fontId="14" fillId="0" borderId="8" xfId="27" applyFont="1" applyBorder="1" applyAlignment="1">
      <alignment vertical="center"/>
      <protection/>
    </xf>
    <xf numFmtId="164" fontId="14" fillId="0" borderId="1" xfId="27" applyFont="1" applyFill="1" applyBorder="1" applyAlignment="1">
      <alignment horizontal="center" vertical="center"/>
      <protection/>
    </xf>
    <xf numFmtId="164" fontId="0" fillId="0" borderId="1" xfId="27" applyNumberFormat="1" applyFont="1" applyFill="1" applyBorder="1" applyAlignment="1">
      <alignment horizontal="center" vertical="center"/>
      <protection/>
    </xf>
    <xf numFmtId="164" fontId="0" fillId="0" borderId="1" xfId="27" applyFont="1" applyFill="1" applyBorder="1" applyAlignment="1">
      <alignment horizontal="left" vertical="center"/>
      <protection/>
    </xf>
    <xf numFmtId="164" fontId="14" fillId="0" borderId="0" xfId="27" applyFont="1" applyFill="1" applyBorder="1" applyAlignment="1">
      <alignment vertical="center"/>
      <protection/>
    </xf>
    <xf numFmtId="164" fontId="22" fillId="0" borderId="0" xfId="27" applyFont="1" applyBorder="1" applyAlignment="1">
      <alignment vertical="center" wrapText="1"/>
      <protection/>
    </xf>
    <xf numFmtId="164" fontId="2" fillId="0" borderId="1" xfId="27" applyFill="1" applyBorder="1">
      <alignment/>
      <protection/>
    </xf>
    <xf numFmtId="167" fontId="0" fillId="0" borderId="1" xfId="27" applyNumberFormat="1" applyFont="1" applyFill="1" applyBorder="1" applyAlignment="1" applyProtection="1">
      <alignment horizontal="center"/>
      <protection locked="0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 2 2" xfId="22"/>
    <cellStyle name="Normal 2 3" xfId="23"/>
    <cellStyle name="Обычный 2" xfId="24"/>
    <cellStyle name="Обычный 3" xfId="25"/>
    <cellStyle name="рубли" xfId="26"/>
    <cellStyle name="Excel Built-in Norm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62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0</xdr:col>
      <xdr:colOff>304800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975" cy="142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0</xdr:col>
      <xdr:colOff>304800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80975" cy="161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3.140625" style="1" customWidth="1"/>
    <col min="3" max="3" width="0" style="1" hidden="1" customWidth="1"/>
    <col min="4" max="8" width="8.7109375" style="1" customWidth="1"/>
    <col min="9" max="9" width="12.140625" style="1" customWidth="1"/>
    <col min="10" max="10" width="8.7109375" style="1" customWidth="1"/>
    <col min="11" max="11" width="11.140625" style="1" customWidth="1"/>
    <col min="12" max="12" width="10.00390625" style="1" customWidth="1"/>
    <col min="13" max="13" width="15.00390625" style="1" customWidth="1"/>
    <col min="14" max="15" width="0" style="1" hidden="1" customWidth="1"/>
    <col min="16" max="17" width="9.8515625" style="1" customWidth="1"/>
    <col min="18" max="19" width="8.7109375" style="1" customWidth="1"/>
    <col min="20" max="21" width="9.8515625" style="1" customWidth="1"/>
    <col min="22" max="16384" width="8.7109375" style="1" customWidth="1"/>
  </cols>
  <sheetData>
    <row r="1" spans="1:12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43.5" customHeight="1" hidden="1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5" ht="12.7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7"/>
    </row>
    <row r="5" spans="16:17" ht="12.75">
      <c r="P5" s="7"/>
      <c r="Q5" s="7"/>
    </row>
    <row r="6" spans="1:18" ht="33.75" customHeight="1">
      <c r="A6" s="8" t="s">
        <v>3</v>
      </c>
      <c r="B6" s="8" t="s">
        <v>4</v>
      </c>
      <c r="C6" s="8" t="s">
        <v>4</v>
      </c>
      <c r="D6" s="8" t="s">
        <v>5</v>
      </c>
      <c r="E6" s="8" t="s">
        <v>6</v>
      </c>
      <c r="F6" s="8" t="s">
        <v>7</v>
      </c>
      <c r="G6" s="8"/>
      <c r="H6" s="8"/>
      <c r="I6" s="8" t="s">
        <v>8</v>
      </c>
      <c r="J6" s="8" t="s">
        <v>9</v>
      </c>
      <c r="K6" s="8" t="s">
        <v>10</v>
      </c>
      <c r="L6" s="8" t="s">
        <v>11</v>
      </c>
      <c r="M6" s="9" t="s">
        <v>12</v>
      </c>
      <c r="N6" s="9" t="s">
        <v>13</v>
      </c>
      <c r="O6" s="9"/>
      <c r="P6" s="9" t="s">
        <v>14</v>
      </c>
      <c r="Q6" s="9"/>
      <c r="R6" s="10"/>
    </row>
    <row r="7" spans="1:18" ht="17.25" customHeight="1">
      <c r="A7" s="8"/>
      <c r="B7" s="8"/>
      <c r="C7" s="8"/>
      <c r="D7" s="8"/>
      <c r="E7" s="8"/>
      <c r="F7" s="9" t="s">
        <v>15</v>
      </c>
      <c r="G7" s="9" t="s">
        <v>16</v>
      </c>
      <c r="H7" s="9" t="s">
        <v>17</v>
      </c>
      <c r="I7" s="8"/>
      <c r="J7" s="8"/>
      <c r="K7" s="8"/>
      <c r="L7" s="8"/>
      <c r="M7" s="9"/>
      <c r="N7" s="9" t="s">
        <v>18</v>
      </c>
      <c r="O7" s="9" t="s">
        <v>19</v>
      </c>
      <c r="P7" s="9" t="s">
        <v>18</v>
      </c>
      <c r="Q7" s="9" t="s">
        <v>19</v>
      </c>
      <c r="R7" s="10"/>
    </row>
    <row r="8" spans="1:22" ht="44.25" customHeight="1">
      <c r="A8" s="11" t="s">
        <v>20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  <c r="Q8" s="12"/>
      <c r="R8" s="10"/>
      <c r="V8" s="13"/>
    </row>
    <row r="9" spans="1:18" ht="12.7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5"/>
      <c r="P9" s="15"/>
      <c r="Q9" s="15"/>
      <c r="R9" s="10"/>
    </row>
    <row r="10" spans="1:18" ht="12.75" customHeight="1">
      <c r="A10" s="16"/>
      <c r="B10" s="17" t="str">
        <f>HYPERLINK("http://rucoecom.danfoss.com/online/index.html?cartCodes="&amp;C10,C10)</f>
        <v>004B2024</v>
      </c>
      <c r="C10" s="18" t="s">
        <v>22</v>
      </c>
      <c r="D10" s="19" t="s">
        <v>23</v>
      </c>
      <c r="E10" s="19">
        <v>8</v>
      </c>
      <c r="F10" s="19">
        <v>320</v>
      </c>
      <c r="G10" s="19">
        <v>95</v>
      </c>
      <c r="H10" s="20">
        <v>42.1</v>
      </c>
      <c r="I10" s="20">
        <v>0.20800000000000002</v>
      </c>
      <c r="J10" s="20">
        <v>1.3</v>
      </c>
      <c r="K10" s="21" t="s">
        <v>24</v>
      </c>
      <c r="L10" s="19">
        <v>1</v>
      </c>
      <c r="M10" s="19" t="s">
        <v>25</v>
      </c>
      <c r="N10" s="22">
        <f>P10*курс!$A$1</f>
        <v>11446.405999999999</v>
      </c>
      <c r="O10" s="22">
        <f>N10*1.18</f>
        <v>13506.759079999998</v>
      </c>
      <c r="P10" s="23">
        <v>187.646</v>
      </c>
      <c r="Q10" s="24">
        <f>1.18*P10</f>
        <v>221.42227999999997</v>
      </c>
      <c r="R10" s="25">
        <v>2</v>
      </c>
    </row>
    <row r="11" spans="1:18" ht="12.75">
      <c r="A11" s="16"/>
      <c r="B11" s="17" t="str">
        <f>HYPERLINK("http://rucoecom.danfoss.com/online/index.html?cartCodes="&amp;C11,C11)</f>
        <v>004B2025</v>
      </c>
      <c r="C11" s="18" t="s">
        <v>26</v>
      </c>
      <c r="D11" s="19" t="s">
        <v>23</v>
      </c>
      <c r="E11" s="19">
        <v>10</v>
      </c>
      <c r="F11" s="19">
        <v>320</v>
      </c>
      <c r="G11" s="19">
        <v>95</v>
      </c>
      <c r="H11" s="20">
        <v>45.5</v>
      </c>
      <c r="I11" s="20">
        <v>0.26</v>
      </c>
      <c r="J11" s="20">
        <v>1.5</v>
      </c>
      <c r="K11" s="21"/>
      <c r="L11" s="19">
        <v>1</v>
      </c>
      <c r="M11" s="19" t="s">
        <v>25</v>
      </c>
      <c r="N11" s="22">
        <f>P11*курс!$A$1</f>
        <v>12280.154</v>
      </c>
      <c r="O11" s="22">
        <f>N11*1.18</f>
        <v>14490.58172</v>
      </c>
      <c r="P11" s="23">
        <v>201.314</v>
      </c>
      <c r="Q11" s="24">
        <f>1.18*P11</f>
        <v>237.55051999999998</v>
      </c>
      <c r="R11" s="25">
        <v>2</v>
      </c>
    </row>
    <row r="12" spans="1:18" ht="12.75">
      <c r="A12" s="16"/>
      <c r="B12" s="17" t="str">
        <f>HYPERLINK("http://rucoecom.danfoss.com/online/index.html?cartCodes="&amp;C12,C12)</f>
        <v>004B2026</v>
      </c>
      <c r="C12" s="18" t="s">
        <v>27</v>
      </c>
      <c r="D12" s="19" t="s">
        <v>23</v>
      </c>
      <c r="E12" s="19">
        <v>16</v>
      </c>
      <c r="F12" s="19">
        <v>320</v>
      </c>
      <c r="G12" s="19">
        <v>95</v>
      </c>
      <c r="H12" s="20">
        <v>55.7</v>
      </c>
      <c r="I12" s="20">
        <v>0.41600000000000004</v>
      </c>
      <c r="J12" s="20">
        <v>2</v>
      </c>
      <c r="K12" s="21"/>
      <c r="L12" s="19">
        <v>1</v>
      </c>
      <c r="M12" s="19" t="s">
        <v>25</v>
      </c>
      <c r="N12" s="22">
        <f>P12*курс!$A$1</f>
        <v>14232.306499999999</v>
      </c>
      <c r="O12" s="22">
        <f>N12*1.18</f>
        <v>16794.121669999997</v>
      </c>
      <c r="P12" s="23">
        <v>233.3165</v>
      </c>
      <c r="Q12" s="24">
        <f>1.18*P12</f>
        <v>275.31347</v>
      </c>
      <c r="R12" s="25">
        <v>2</v>
      </c>
    </row>
    <row r="13" spans="1:18" ht="12.75">
      <c r="A13" s="16"/>
      <c r="B13" s="17" t="str">
        <f>HYPERLINK("http://rucoecom.danfoss.com/online/index.html?cartCodes="&amp;C13,C13)</f>
        <v>004B2027</v>
      </c>
      <c r="C13" s="18" t="s">
        <v>28</v>
      </c>
      <c r="D13" s="19" t="s">
        <v>23</v>
      </c>
      <c r="E13" s="19">
        <v>20</v>
      </c>
      <c r="F13" s="19">
        <v>320</v>
      </c>
      <c r="G13" s="19">
        <v>95</v>
      </c>
      <c r="H13" s="20">
        <v>62.5</v>
      </c>
      <c r="I13" s="20">
        <v>0.52</v>
      </c>
      <c r="J13" s="20">
        <v>2.3</v>
      </c>
      <c r="K13" s="21"/>
      <c r="L13" s="19">
        <v>1</v>
      </c>
      <c r="M13" s="19" t="s">
        <v>25</v>
      </c>
      <c r="N13" s="22">
        <f>P13*курс!$A$1</f>
        <v>16460.8195</v>
      </c>
      <c r="O13" s="22">
        <f>N13*1.18</f>
        <v>19423.76701</v>
      </c>
      <c r="P13" s="23">
        <v>269.84950000000003</v>
      </c>
      <c r="Q13" s="24">
        <f>1.18*P13</f>
        <v>318.42241</v>
      </c>
      <c r="R13" s="25">
        <v>2</v>
      </c>
    </row>
    <row r="14" spans="1:18" ht="12.75">
      <c r="A14" s="16"/>
      <c r="B14" s="17" t="str">
        <f>HYPERLINK("http://rucoecom.danfoss.com/online/index.html?cartCodes="&amp;C14,C14)</f>
        <v>004B2028</v>
      </c>
      <c r="C14" s="18" t="s">
        <v>29</v>
      </c>
      <c r="D14" s="19" t="s">
        <v>23</v>
      </c>
      <c r="E14" s="19">
        <v>26</v>
      </c>
      <c r="F14" s="19">
        <v>320</v>
      </c>
      <c r="G14" s="19">
        <v>95</v>
      </c>
      <c r="H14" s="20">
        <v>72.7</v>
      </c>
      <c r="I14" s="20">
        <v>0.6760000000000002</v>
      </c>
      <c r="J14" s="20">
        <v>2.8</v>
      </c>
      <c r="K14" s="21"/>
      <c r="L14" s="19">
        <v>1</v>
      </c>
      <c r="M14" s="19" t="s">
        <v>25</v>
      </c>
      <c r="N14" s="22">
        <f>P14*курс!$A$1</f>
        <v>18779.551499999998</v>
      </c>
      <c r="O14" s="22">
        <f>N14*1.18</f>
        <v>22159.870769999998</v>
      </c>
      <c r="P14" s="23">
        <v>307.8615</v>
      </c>
      <c r="Q14" s="24">
        <f>1.18*P14</f>
        <v>363.27656999999994</v>
      </c>
      <c r="R14" s="25">
        <v>2</v>
      </c>
    </row>
    <row r="15" spans="1:18" ht="12.75">
      <c r="A15" s="16"/>
      <c r="B15" s="17" t="str">
        <f>HYPERLINK("http://rucoecom.danfoss.com/online/index.html?cartCodes="&amp;C15,C15)</f>
        <v>004B2029</v>
      </c>
      <c r="C15" s="18" t="s">
        <v>30</v>
      </c>
      <c r="D15" s="19" t="s">
        <v>23</v>
      </c>
      <c r="E15" s="19">
        <v>30</v>
      </c>
      <c r="F15" s="19">
        <v>320</v>
      </c>
      <c r="G15" s="19">
        <v>95</v>
      </c>
      <c r="H15" s="20">
        <v>79.5</v>
      </c>
      <c r="I15" s="20">
        <v>0.78</v>
      </c>
      <c r="J15" s="20">
        <v>3.1</v>
      </c>
      <c r="K15" s="21"/>
      <c r="L15" s="19">
        <v>1</v>
      </c>
      <c r="M15" s="19" t="s">
        <v>25</v>
      </c>
      <c r="N15" s="22">
        <f>P15*курс!$A$1</f>
        <v>20075.801499999998</v>
      </c>
      <c r="O15" s="22">
        <f>N15*1.18</f>
        <v>23689.445769999995</v>
      </c>
      <c r="P15" s="23">
        <v>329.1115</v>
      </c>
      <c r="Q15" s="24">
        <f>1.18*P15</f>
        <v>388.35157</v>
      </c>
      <c r="R15" s="25">
        <v>2</v>
      </c>
    </row>
    <row r="16" spans="1:18" ht="12.75">
      <c r="A16" s="16"/>
      <c r="B16" s="17" t="str">
        <f>HYPERLINK("http://rucoecom.danfoss.com/online/index.html?cartCodes="&amp;C16,C16)</f>
        <v>004B2030</v>
      </c>
      <c r="C16" s="18" t="s">
        <v>31</v>
      </c>
      <c r="D16" s="19" t="s">
        <v>23</v>
      </c>
      <c r="E16" s="19">
        <v>36</v>
      </c>
      <c r="F16" s="19">
        <v>320</v>
      </c>
      <c r="G16" s="19">
        <v>95</v>
      </c>
      <c r="H16" s="20">
        <v>89.7</v>
      </c>
      <c r="I16" s="20">
        <v>0.936</v>
      </c>
      <c r="J16" s="20">
        <v>3.6</v>
      </c>
      <c r="K16" s="21"/>
      <c r="L16" s="19">
        <v>1</v>
      </c>
      <c r="M16" s="19" t="s">
        <v>25</v>
      </c>
      <c r="N16" s="22">
        <f>P16*курс!$A$1</f>
        <v>23199.764</v>
      </c>
      <c r="O16" s="22">
        <f>N16*1.18</f>
        <v>27375.72152</v>
      </c>
      <c r="P16" s="23">
        <v>380.324</v>
      </c>
      <c r="Q16" s="24">
        <f>1.18*P16</f>
        <v>448.78231999999997</v>
      </c>
      <c r="R16" s="25">
        <v>2</v>
      </c>
    </row>
    <row r="17" spans="1:18" ht="12.75">
      <c r="A17" s="16"/>
      <c r="B17" s="17" t="str">
        <f>HYPERLINK("http://rucoecom.danfoss.com/online/index.html?cartCodes="&amp;C17,C17)</f>
        <v>004B2031</v>
      </c>
      <c r="C17" s="18" t="s">
        <v>32</v>
      </c>
      <c r="D17" s="19" t="s">
        <v>23</v>
      </c>
      <c r="E17" s="19">
        <v>40</v>
      </c>
      <c r="F17" s="19">
        <v>320</v>
      </c>
      <c r="G17" s="19">
        <v>95</v>
      </c>
      <c r="H17" s="20">
        <v>96.5</v>
      </c>
      <c r="I17" s="20">
        <v>1.04</v>
      </c>
      <c r="J17" s="20">
        <v>3.9</v>
      </c>
      <c r="K17" s="21"/>
      <c r="L17" s="19">
        <v>1</v>
      </c>
      <c r="M17" s="19" t="s">
        <v>25</v>
      </c>
      <c r="N17" s="22">
        <f>P17*курс!$A$1</f>
        <v>24872.445</v>
      </c>
      <c r="O17" s="22">
        <f>N17*1.18</f>
        <v>29349.485099999998</v>
      </c>
      <c r="P17" s="23">
        <v>407.745</v>
      </c>
      <c r="Q17" s="24">
        <f>1.18*P17</f>
        <v>481.1391</v>
      </c>
      <c r="R17" s="25">
        <v>2</v>
      </c>
    </row>
    <row r="18" spans="1:18" ht="12.75">
      <c r="A18" s="16"/>
      <c r="B18" s="17" t="str">
        <f>HYPERLINK("http://rucoecom.danfoss.com/online/index.html?cartCodes="&amp;C18,C18)</f>
        <v>004B2032</v>
      </c>
      <c r="C18" s="18" t="s">
        <v>33</v>
      </c>
      <c r="D18" s="19" t="s">
        <v>23</v>
      </c>
      <c r="E18" s="19">
        <v>50</v>
      </c>
      <c r="F18" s="19">
        <v>320</v>
      </c>
      <c r="G18" s="19">
        <v>95</v>
      </c>
      <c r="H18" s="20">
        <v>113.5</v>
      </c>
      <c r="I18" s="20">
        <v>1.3</v>
      </c>
      <c r="J18" s="20">
        <v>4.7</v>
      </c>
      <c r="K18" s="21"/>
      <c r="L18" s="19">
        <v>1</v>
      </c>
      <c r="M18" s="19" t="s">
        <v>25</v>
      </c>
      <c r="N18" s="22">
        <f>P18*курс!$A$1</f>
        <v>29296.287</v>
      </c>
      <c r="O18" s="22">
        <f>N18*1.18</f>
        <v>34569.61866</v>
      </c>
      <c r="P18" s="23">
        <v>480.267</v>
      </c>
      <c r="Q18" s="24">
        <f>1.18*P18</f>
        <v>566.71506</v>
      </c>
      <c r="R18" s="25">
        <v>2</v>
      </c>
    </row>
    <row r="19" spans="1:18" ht="12.75">
      <c r="A19" s="16"/>
      <c r="B19" s="17" t="str">
        <f>HYPERLINK("http://rucoecom.danfoss.com/online/index.html?cartCodes="&amp;C19,C19)</f>
        <v>004B2033</v>
      </c>
      <c r="C19" s="18" t="s">
        <v>34</v>
      </c>
      <c r="D19" s="19" t="s">
        <v>23</v>
      </c>
      <c r="E19" s="19">
        <v>60</v>
      </c>
      <c r="F19" s="19">
        <v>320</v>
      </c>
      <c r="G19" s="19">
        <v>95</v>
      </c>
      <c r="H19" s="20">
        <v>130.5</v>
      </c>
      <c r="I19" s="20">
        <v>1.56</v>
      </c>
      <c r="J19" s="20">
        <v>5.5</v>
      </c>
      <c r="K19" s="21"/>
      <c r="L19" s="19">
        <v>1</v>
      </c>
      <c r="M19" s="19" t="s">
        <v>25</v>
      </c>
      <c r="N19" s="22">
        <f>P19*курс!$A$1</f>
        <v>33468.138</v>
      </c>
      <c r="O19" s="22">
        <f>N19*1.18</f>
        <v>39492.402839999995</v>
      </c>
      <c r="P19" s="23">
        <v>548.658</v>
      </c>
      <c r="Q19" s="24">
        <f>1.18*P19</f>
        <v>647.41644</v>
      </c>
      <c r="R19" s="25">
        <v>2</v>
      </c>
    </row>
    <row r="20" spans="1:18" ht="12.75">
      <c r="A20" s="16"/>
      <c r="B20" s="17" t="str">
        <f>HYPERLINK("http://rucoecom.danfoss.com/online/index.html?cartCodes="&amp;C20,C20)</f>
        <v>004B2034</v>
      </c>
      <c r="C20" s="18" t="s">
        <v>35</v>
      </c>
      <c r="D20" s="19" t="s">
        <v>23</v>
      </c>
      <c r="E20" s="19">
        <v>70</v>
      </c>
      <c r="F20" s="19">
        <v>320</v>
      </c>
      <c r="G20" s="19">
        <v>95</v>
      </c>
      <c r="H20" s="20">
        <v>147.5</v>
      </c>
      <c r="I20" s="20">
        <v>1.82</v>
      </c>
      <c r="J20" s="20">
        <v>6.3</v>
      </c>
      <c r="K20" s="21"/>
      <c r="L20" s="19">
        <v>1</v>
      </c>
      <c r="M20" s="19" t="s">
        <v>25</v>
      </c>
      <c r="N20" s="22">
        <f>P20*курс!$A$1</f>
        <v>37650.877499999995</v>
      </c>
      <c r="O20" s="22">
        <f>N20*1.18</f>
        <v>44428.03544999999</v>
      </c>
      <c r="P20" s="23">
        <v>617.2275</v>
      </c>
      <c r="Q20" s="24">
        <f>1.18*P20</f>
        <v>728.32845</v>
      </c>
      <c r="R20" s="25">
        <v>2</v>
      </c>
    </row>
    <row r="21" spans="1:18" ht="12.75">
      <c r="A21" s="14" t="s">
        <v>36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  <c r="O21" s="15"/>
      <c r="P21" s="15"/>
      <c r="Q21" s="15"/>
      <c r="R21" s="10"/>
    </row>
    <row r="22" spans="1:18" ht="12.75" customHeight="1">
      <c r="A22" s="16"/>
      <c r="B22" s="17" t="str">
        <f>HYPERLINK("http://rucoecom.danfoss.com/online/index.html?cartCodes="&amp;C22,C22)</f>
        <v>004B2036</v>
      </c>
      <c r="C22" s="18" t="s">
        <v>37</v>
      </c>
      <c r="D22" s="19" t="s">
        <v>38</v>
      </c>
      <c r="E22" s="19">
        <v>8</v>
      </c>
      <c r="F22" s="19">
        <v>320</v>
      </c>
      <c r="G22" s="19">
        <v>95</v>
      </c>
      <c r="H22" s="20">
        <v>42.1</v>
      </c>
      <c r="I22" s="20">
        <v>0.20800000000000002</v>
      </c>
      <c r="J22" s="20">
        <v>1.3</v>
      </c>
      <c r="K22" s="21" t="s">
        <v>24</v>
      </c>
      <c r="L22" s="19">
        <v>1</v>
      </c>
      <c r="M22" s="19" t="s">
        <v>25</v>
      </c>
      <c r="N22" s="22">
        <f>P22*курс!$A$1</f>
        <v>11446.405999999999</v>
      </c>
      <c r="O22" s="22">
        <f>N22*1.18</f>
        <v>13506.759079999998</v>
      </c>
      <c r="P22" s="24">
        <v>187.646</v>
      </c>
      <c r="Q22" s="24">
        <f>1.18*P22</f>
        <v>221.42227999999997</v>
      </c>
      <c r="R22" s="25">
        <v>2</v>
      </c>
    </row>
    <row r="23" spans="1:18" ht="12.75">
      <c r="A23" s="16"/>
      <c r="B23" s="17" t="str">
        <f>HYPERLINK("http://rucoecom.danfoss.com/online/index.html?cartCodes="&amp;C23,C23)</f>
        <v>004B2037</v>
      </c>
      <c r="C23" s="18" t="s">
        <v>39</v>
      </c>
      <c r="D23" s="19" t="s">
        <v>38</v>
      </c>
      <c r="E23" s="19">
        <v>10</v>
      </c>
      <c r="F23" s="19">
        <v>320</v>
      </c>
      <c r="G23" s="19">
        <v>95</v>
      </c>
      <c r="H23" s="20">
        <v>45.5</v>
      </c>
      <c r="I23" s="20">
        <v>0.26</v>
      </c>
      <c r="J23" s="20">
        <v>1.5</v>
      </c>
      <c r="K23" s="21"/>
      <c r="L23" s="19">
        <v>1</v>
      </c>
      <c r="M23" s="19" t="s">
        <v>25</v>
      </c>
      <c r="N23" s="22">
        <f>P23*курс!$A$1</f>
        <v>12280.154</v>
      </c>
      <c r="O23" s="22">
        <f>N23*1.18</f>
        <v>14490.58172</v>
      </c>
      <c r="P23" s="24">
        <v>201.314</v>
      </c>
      <c r="Q23" s="24">
        <f>1.18*P23</f>
        <v>237.55051999999998</v>
      </c>
      <c r="R23" s="25">
        <v>2</v>
      </c>
    </row>
    <row r="24" spans="1:18" ht="12.75">
      <c r="A24" s="16"/>
      <c r="B24" s="17" t="str">
        <f>HYPERLINK("http://rucoecom.danfoss.com/online/index.html?cartCodes="&amp;C24,C24)</f>
        <v>004B2038</v>
      </c>
      <c r="C24" s="18" t="s">
        <v>40</v>
      </c>
      <c r="D24" s="19" t="s">
        <v>38</v>
      </c>
      <c r="E24" s="19">
        <v>16</v>
      </c>
      <c r="F24" s="19">
        <v>320</v>
      </c>
      <c r="G24" s="19">
        <v>95</v>
      </c>
      <c r="H24" s="20">
        <v>55.7</v>
      </c>
      <c r="I24" s="20">
        <v>0.41600000000000004</v>
      </c>
      <c r="J24" s="20">
        <v>2</v>
      </c>
      <c r="K24" s="21"/>
      <c r="L24" s="19">
        <v>1</v>
      </c>
      <c r="M24" s="19" t="s">
        <v>25</v>
      </c>
      <c r="N24" s="22">
        <f>P24*курс!$A$1</f>
        <v>14232.306499999999</v>
      </c>
      <c r="O24" s="22">
        <f>N24*1.18</f>
        <v>16794.121669999997</v>
      </c>
      <c r="P24" s="24">
        <v>233.3165</v>
      </c>
      <c r="Q24" s="24">
        <f>1.18*P24</f>
        <v>275.31347</v>
      </c>
      <c r="R24" s="25">
        <v>2</v>
      </c>
    </row>
    <row r="25" spans="1:18" ht="12.75">
      <c r="A25" s="16"/>
      <c r="B25" s="17" t="str">
        <f>HYPERLINK("http://rucoecom.danfoss.com/online/index.html?cartCodes="&amp;C25,C25)</f>
        <v>004B2039</v>
      </c>
      <c r="C25" s="18" t="s">
        <v>41</v>
      </c>
      <c r="D25" s="19" t="s">
        <v>38</v>
      </c>
      <c r="E25" s="19">
        <v>20</v>
      </c>
      <c r="F25" s="19">
        <v>320</v>
      </c>
      <c r="G25" s="19">
        <v>95</v>
      </c>
      <c r="H25" s="20">
        <v>62.5</v>
      </c>
      <c r="I25" s="20">
        <v>0.52</v>
      </c>
      <c r="J25" s="20">
        <v>2.3</v>
      </c>
      <c r="K25" s="21"/>
      <c r="L25" s="19">
        <v>1</v>
      </c>
      <c r="M25" s="19" t="s">
        <v>25</v>
      </c>
      <c r="N25" s="22">
        <f>P25*курс!$A$1</f>
        <v>16460.8195</v>
      </c>
      <c r="O25" s="22">
        <f>N25*1.18</f>
        <v>19423.76701</v>
      </c>
      <c r="P25" s="24">
        <v>269.84950000000003</v>
      </c>
      <c r="Q25" s="24">
        <f>1.18*P25</f>
        <v>318.42241</v>
      </c>
      <c r="R25" s="25">
        <v>2</v>
      </c>
    </row>
    <row r="26" spans="1:18" ht="12.75">
      <c r="A26" s="16"/>
      <c r="B26" s="17" t="str">
        <f>HYPERLINK("http://rucoecom.danfoss.com/online/index.html?cartCodes="&amp;C26,C26)</f>
        <v>004B2041</v>
      </c>
      <c r="C26" s="18" t="s">
        <v>42</v>
      </c>
      <c r="D26" s="19" t="s">
        <v>38</v>
      </c>
      <c r="E26" s="19">
        <v>26</v>
      </c>
      <c r="F26" s="19">
        <v>320</v>
      </c>
      <c r="G26" s="19">
        <v>95</v>
      </c>
      <c r="H26" s="20">
        <v>72.7</v>
      </c>
      <c r="I26" s="20">
        <v>0.6760000000000002</v>
      </c>
      <c r="J26" s="20">
        <v>2.8</v>
      </c>
      <c r="K26" s="21"/>
      <c r="L26" s="19">
        <v>1</v>
      </c>
      <c r="M26" s="19" t="s">
        <v>25</v>
      </c>
      <c r="N26" s="22">
        <f>P26*курс!$A$1</f>
        <v>18779.551499999998</v>
      </c>
      <c r="O26" s="22">
        <f>N26*1.18</f>
        <v>22159.870769999998</v>
      </c>
      <c r="P26" s="24">
        <v>307.8615</v>
      </c>
      <c r="Q26" s="24">
        <f>1.18*P26</f>
        <v>363.27656999999994</v>
      </c>
      <c r="R26" s="25">
        <v>2</v>
      </c>
    </row>
    <row r="27" spans="1:18" ht="12.75">
      <c r="A27" s="16"/>
      <c r="B27" s="17" t="str">
        <f>HYPERLINK("http://rucoecom.danfoss.com/online/index.html?cartCodes="&amp;C27,C27)</f>
        <v>004B2042</v>
      </c>
      <c r="C27" s="18" t="s">
        <v>43</v>
      </c>
      <c r="D27" s="19" t="s">
        <v>38</v>
      </c>
      <c r="E27" s="19">
        <v>30</v>
      </c>
      <c r="F27" s="19">
        <v>320</v>
      </c>
      <c r="G27" s="19">
        <v>95</v>
      </c>
      <c r="H27" s="20">
        <v>79.5</v>
      </c>
      <c r="I27" s="20">
        <v>0.78</v>
      </c>
      <c r="J27" s="20">
        <v>3.1</v>
      </c>
      <c r="K27" s="21"/>
      <c r="L27" s="19">
        <v>1</v>
      </c>
      <c r="M27" s="19" t="s">
        <v>25</v>
      </c>
      <c r="N27" s="22">
        <f>P27*курс!$A$1</f>
        <v>20075.801499999998</v>
      </c>
      <c r="O27" s="22">
        <f>N27*1.18</f>
        <v>23689.445769999995</v>
      </c>
      <c r="P27" s="24">
        <v>329.1115</v>
      </c>
      <c r="Q27" s="24">
        <f>1.18*P27</f>
        <v>388.35157</v>
      </c>
      <c r="R27" s="25">
        <v>2</v>
      </c>
    </row>
    <row r="28" spans="1:18" ht="12.75">
      <c r="A28" s="16"/>
      <c r="B28" s="17" t="str">
        <f>HYPERLINK("http://rucoecom.danfoss.com/online/index.html?cartCodes="&amp;C28,C28)</f>
        <v>004B2043</v>
      </c>
      <c r="C28" s="18" t="s">
        <v>44</v>
      </c>
      <c r="D28" s="19" t="s">
        <v>38</v>
      </c>
      <c r="E28" s="19">
        <v>36</v>
      </c>
      <c r="F28" s="19">
        <v>320</v>
      </c>
      <c r="G28" s="19">
        <v>95</v>
      </c>
      <c r="H28" s="20">
        <v>89.7</v>
      </c>
      <c r="I28" s="20">
        <v>0.936</v>
      </c>
      <c r="J28" s="20">
        <v>3.6</v>
      </c>
      <c r="K28" s="21"/>
      <c r="L28" s="19">
        <v>1</v>
      </c>
      <c r="M28" s="19" t="s">
        <v>25</v>
      </c>
      <c r="N28" s="22">
        <f>P28*курс!$A$1</f>
        <v>23199.764</v>
      </c>
      <c r="O28" s="22">
        <f>N28*1.18</f>
        <v>27375.72152</v>
      </c>
      <c r="P28" s="24">
        <v>380.324</v>
      </c>
      <c r="Q28" s="24">
        <f>1.18*P28</f>
        <v>448.78231999999997</v>
      </c>
      <c r="R28" s="25">
        <v>2</v>
      </c>
    </row>
    <row r="29" spans="1:18" ht="12.75">
      <c r="A29" s="16"/>
      <c r="B29" s="17" t="str">
        <f>HYPERLINK("http://rucoecom.danfoss.com/online/index.html?cartCodes="&amp;C29,C29)</f>
        <v>004B2044</v>
      </c>
      <c r="C29" s="18" t="s">
        <v>45</v>
      </c>
      <c r="D29" s="19" t="s">
        <v>38</v>
      </c>
      <c r="E29" s="19">
        <v>40</v>
      </c>
      <c r="F29" s="19">
        <v>320</v>
      </c>
      <c r="G29" s="19">
        <v>95</v>
      </c>
      <c r="H29" s="20">
        <v>96.5</v>
      </c>
      <c r="I29" s="20">
        <v>1.04</v>
      </c>
      <c r="J29" s="20">
        <v>3.9</v>
      </c>
      <c r="K29" s="21"/>
      <c r="L29" s="19">
        <v>1</v>
      </c>
      <c r="M29" s="19" t="s">
        <v>25</v>
      </c>
      <c r="N29" s="22">
        <f>P29*курс!$A$1</f>
        <v>24872.445</v>
      </c>
      <c r="O29" s="22">
        <f>N29*1.18</f>
        <v>29349.485099999998</v>
      </c>
      <c r="P29" s="24">
        <v>407.745</v>
      </c>
      <c r="Q29" s="24">
        <f>1.18*P29</f>
        <v>481.1391</v>
      </c>
      <c r="R29" s="25">
        <v>2</v>
      </c>
    </row>
    <row r="30" spans="1:18" ht="12.75">
      <c r="A30" s="16"/>
      <c r="B30" s="17" t="str">
        <f>HYPERLINK("http://rucoecom.danfoss.com/online/index.html?cartCodes="&amp;C30,C30)</f>
        <v>004B2046</v>
      </c>
      <c r="C30" s="18" t="s">
        <v>46</v>
      </c>
      <c r="D30" s="19" t="s">
        <v>38</v>
      </c>
      <c r="E30" s="19">
        <v>50</v>
      </c>
      <c r="F30" s="19">
        <v>320</v>
      </c>
      <c r="G30" s="19">
        <v>95</v>
      </c>
      <c r="H30" s="20">
        <v>113.5</v>
      </c>
      <c r="I30" s="20">
        <v>1.3</v>
      </c>
      <c r="J30" s="20">
        <v>4.7</v>
      </c>
      <c r="K30" s="21"/>
      <c r="L30" s="19">
        <v>1</v>
      </c>
      <c r="M30" s="19" t="s">
        <v>25</v>
      </c>
      <c r="N30" s="22">
        <f>P30*курс!$A$1</f>
        <v>29296.287</v>
      </c>
      <c r="O30" s="22">
        <f>N30*1.18</f>
        <v>34569.61866</v>
      </c>
      <c r="P30" s="24">
        <v>480.267</v>
      </c>
      <c r="Q30" s="24">
        <f>1.18*P30</f>
        <v>566.71506</v>
      </c>
      <c r="R30" s="25">
        <v>2</v>
      </c>
    </row>
    <row r="31" spans="1:18" ht="12.75">
      <c r="A31" s="16"/>
      <c r="B31" s="17" t="str">
        <f>HYPERLINK("http://rucoecom.danfoss.com/online/index.html?cartCodes="&amp;C31,C31)</f>
        <v>004B2047</v>
      </c>
      <c r="C31" s="18" t="s">
        <v>47</v>
      </c>
      <c r="D31" s="19" t="s">
        <v>38</v>
      </c>
      <c r="E31" s="19">
        <v>60</v>
      </c>
      <c r="F31" s="19">
        <v>320</v>
      </c>
      <c r="G31" s="19">
        <v>95</v>
      </c>
      <c r="H31" s="20">
        <v>130.5</v>
      </c>
      <c r="I31" s="20">
        <v>1.56</v>
      </c>
      <c r="J31" s="20">
        <v>5.5</v>
      </c>
      <c r="K31" s="21"/>
      <c r="L31" s="19">
        <v>1</v>
      </c>
      <c r="M31" s="19" t="s">
        <v>25</v>
      </c>
      <c r="N31" s="22">
        <f>P31*курс!$A$1</f>
        <v>33468.138</v>
      </c>
      <c r="O31" s="22">
        <f>N31*1.18</f>
        <v>39492.402839999995</v>
      </c>
      <c r="P31" s="24">
        <v>548.658</v>
      </c>
      <c r="Q31" s="24">
        <f>1.18*P31</f>
        <v>647.41644</v>
      </c>
      <c r="R31" s="25">
        <v>2</v>
      </c>
    </row>
    <row r="32" spans="1:18" ht="12.75">
      <c r="A32" s="16"/>
      <c r="B32" s="17" t="str">
        <f>HYPERLINK("http://rucoecom.danfoss.com/online/index.html?cartCodes="&amp;C32,C32)</f>
        <v>004B2048</v>
      </c>
      <c r="C32" s="18" t="s">
        <v>48</v>
      </c>
      <c r="D32" s="19" t="s">
        <v>38</v>
      </c>
      <c r="E32" s="19">
        <v>70</v>
      </c>
      <c r="F32" s="19">
        <v>320</v>
      </c>
      <c r="G32" s="19">
        <v>95</v>
      </c>
      <c r="H32" s="20">
        <v>147.5</v>
      </c>
      <c r="I32" s="20">
        <v>1.82</v>
      </c>
      <c r="J32" s="20">
        <v>6.3</v>
      </c>
      <c r="K32" s="21"/>
      <c r="L32" s="19">
        <v>1</v>
      </c>
      <c r="M32" s="19" t="s">
        <v>25</v>
      </c>
      <c r="N32" s="22">
        <f>P32*курс!$A$1</f>
        <v>37650.877499999995</v>
      </c>
      <c r="O32" s="22">
        <f>N32*1.18</f>
        <v>44428.03544999999</v>
      </c>
      <c r="P32" s="24">
        <v>617.2275</v>
      </c>
      <c r="Q32" s="24">
        <f>1.18*P32</f>
        <v>728.32845</v>
      </c>
      <c r="R32" s="25">
        <v>2</v>
      </c>
    </row>
    <row r="33" spans="1:16" s="30" customFormat="1" ht="12.75">
      <c r="A33" s="26" t="s">
        <v>49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8"/>
      <c r="P33" s="29"/>
    </row>
    <row r="34" spans="1:18" s="30" customFormat="1" ht="14.25" customHeight="1">
      <c r="A34" s="31"/>
      <c r="B34" s="32" t="str">
        <f>HYPERLINK("http://rucoecom.danfoss.com/online/index.html?cartCodes="&amp;C34,C34)</f>
        <v>004H7555</v>
      </c>
      <c r="C34" s="33" t="s">
        <v>50</v>
      </c>
      <c r="D34" s="34" t="s">
        <v>51</v>
      </c>
      <c r="E34" s="34">
        <v>10</v>
      </c>
      <c r="F34" s="34">
        <v>289</v>
      </c>
      <c r="G34" s="34">
        <v>118</v>
      </c>
      <c r="H34" s="34">
        <v>22</v>
      </c>
      <c r="I34" s="34">
        <v>0.22</v>
      </c>
      <c r="J34" s="34">
        <v>2.29</v>
      </c>
      <c r="K34" s="35" t="s">
        <v>52</v>
      </c>
      <c r="L34" s="34">
        <v>1</v>
      </c>
      <c r="M34" s="34" t="s">
        <v>25</v>
      </c>
      <c r="N34" s="22">
        <f>P34*курс!$A$1</f>
        <v>14891.381000000001</v>
      </c>
      <c r="O34" s="22">
        <f>N34*1.18</f>
        <v>17571.82958</v>
      </c>
      <c r="P34" s="36">
        <v>244.121</v>
      </c>
      <c r="Q34" s="36">
        <f>1.18*P34</f>
        <v>288.06278</v>
      </c>
      <c r="R34" s="29">
        <v>2</v>
      </c>
    </row>
    <row r="35" spans="1:18" s="30" customFormat="1" ht="12.75">
      <c r="A35" s="31"/>
      <c r="B35" s="32" t="str">
        <f>HYPERLINK("http://rucoecom.danfoss.com/online/index.html?cartCodes="&amp;C35,C35)</f>
        <v>004H7556</v>
      </c>
      <c r="C35" s="33" t="s">
        <v>53</v>
      </c>
      <c r="D35" s="34" t="s">
        <v>51</v>
      </c>
      <c r="E35" s="34">
        <v>16</v>
      </c>
      <c r="F35" s="34">
        <v>289</v>
      </c>
      <c r="G35" s="34">
        <v>118</v>
      </c>
      <c r="H35" s="34">
        <v>29.2</v>
      </c>
      <c r="I35" s="34">
        <v>0.39</v>
      </c>
      <c r="J35" s="34">
        <v>2.746</v>
      </c>
      <c r="K35" s="35"/>
      <c r="L35" s="34">
        <v>1</v>
      </c>
      <c r="M35" s="34" t="s">
        <v>25</v>
      </c>
      <c r="N35" s="22">
        <f>P35*курс!$A$1</f>
        <v>18395.587</v>
      </c>
      <c r="O35" s="22">
        <f>N35*1.18</f>
        <v>21706.79266</v>
      </c>
      <c r="P35" s="36">
        <v>301.567</v>
      </c>
      <c r="Q35" s="36">
        <f>1.18*P35</f>
        <v>355.84906</v>
      </c>
      <c r="R35" s="29">
        <v>2</v>
      </c>
    </row>
    <row r="36" spans="1:18" s="30" customFormat="1" ht="12.75">
      <c r="A36" s="31"/>
      <c r="B36" s="32" t="str">
        <f>HYPERLINK("http://rucoecom.danfoss.com/online/index.html?cartCodes="&amp;C36,C36)</f>
        <v>004H7557</v>
      </c>
      <c r="C36" s="33" t="s">
        <v>54</v>
      </c>
      <c r="D36" s="34" t="s">
        <v>51</v>
      </c>
      <c r="E36" s="34">
        <v>20</v>
      </c>
      <c r="F36" s="34">
        <v>289</v>
      </c>
      <c r="G36" s="34">
        <v>118</v>
      </c>
      <c r="H36" s="34">
        <v>34</v>
      </c>
      <c r="I36" s="34">
        <v>0.5</v>
      </c>
      <c r="J36" s="34">
        <v>3.05</v>
      </c>
      <c r="K36" s="35"/>
      <c r="L36" s="34">
        <v>1</v>
      </c>
      <c r="M36" s="34" t="s">
        <v>25</v>
      </c>
      <c r="N36" s="22">
        <f>P36*курс!$A$1</f>
        <v>20730.666999999998</v>
      </c>
      <c r="O36" s="22">
        <f>N36*1.18</f>
        <v>24462.187059999997</v>
      </c>
      <c r="P36" s="36">
        <v>339.847</v>
      </c>
      <c r="Q36" s="36">
        <f>1.18*P36</f>
        <v>401.01946</v>
      </c>
      <c r="R36" s="29">
        <v>2</v>
      </c>
    </row>
    <row r="37" spans="1:18" s="30" customFormat="1" ht="12.75">
      <c r="A37" s="31"/>
      <c r="B37" s="32" t="str">
        <f>HYPERLINK("http://rucoecom.danfoss.com/online/index.html?cartCodes="&amp;C37,C37)</f>
        <v>004H7558</v>
      </c>
      <c r="C37" s="33" t="s">
        <v>55</v>
      </c>
      <c r="D37" s="34" t="s">
        <v>51</v>
      </c>
      <c r="E37" s="34">
        <v>26</v>
      </c>
      <c r="F37" s="34">
        <v>289</v>
      </c>
      <c r="G37" s="34">
        <v>118</v>
      </c>
      <c r="H37" s="34">
        <v>41.2</v>
      </c>
      <c r="I37" s="34">
        <v>0.67</v>
      </c>
      <c r="J37" s="34">
        <v>3.5060000000000002</v>
      </c>
      <c r="K37" s="35"/>
      <c r="L37" s="34">
        <v>1</v>
      </c>
      <c r="M37" s="34" t="s">
        <v>25</v>
      </c>
      <c r="N37" s="22">
        <f>P37*курс!$A$1</f>
        <v>27086.379</v>
      </c>
      <c r="O37" s="22">
        <f>N37*1.18</f>
        <v>31961.927219999998</v>
      </c>
      <c r="P37" s="36">
        <v>444.039</v>
      </c>
      <c r="Q37" s="36">
        <f>1.18*P37</f>
        <v>523.96602</v>
      </c>
      <c r="R37" s="29">
        <v>2</v>
      </c>
    </row>
    <row r="38" spans="1:18" s="30" customFormat="1" ht="12.75">
      <c r="A38" s="31"/>
      <c r="B38" s="32" t="str">
        <f>HYPERLINK("http://rucoecom.danfoss.com/online/index.html?cartCodes="&amp;C38,C38)</f>
        <v>004H7559</v>
      </c>
      <c r="C38" s="33" t="s">
        <v>56</v>
      </c>
      <c r="D38" s="34" t="s">
        <v>51</v>
      </c>
      <c r="E38" s="34">
        <v>30</v>
      </c>
      <c r="F38" s="34">
        <v>289</v>
      </c>
      <c r="G38" s="34">
        <v>118</v>
      </c>
      <c r="H38" s="34">
        <v>46</v>
      </c>
      <c r="I38" s="34">
        <v>0.78</v>
      </c>
      <c r="J38" s="34">
        <v>3.8099999999999996</v>
      </c>
      <c r="K38" s="35"/>
      <c r="L38" s="34">
        <v>1</v>
      </c>
      <c r="M38" s="34" t="s">
        <v>25</v>
      </c>
      <c r="N38" s="22">
        <f>P38*курс!$A$1</f>
        <v>29696.874</v>
      </c>
      <c r="O38" s="22">
        <f>N38*1.18</f>
        <v>35042.31132</v>
      </c>
      <c r="P38" s="36">
        <v>486.834</v>
      </c>
      <c r="Q38" s="36">
        <f>1.18*P38</f>
        <v>574.46412</v>
      </c>
      <c r="R38" s="29">
        <v>2</v>
      </c>
    </row>
    <row r="39" spans="1:18" s="30" customFormat="1" ht="12.75">
      <c r="A39" s="31"/>
      <c r="B39" s="32" t="str">
        <f>HYPERLINK("http://rucoecom.danfoss.com/online/index.html?cartCodes="&amp;C39,C39)</f>
        <v>004H7560</v>
      </c>
      <c r="C39" s="33" t="s">
        <v>57</v>
      </c>
      <c r="D39" s="34" t="s">
        <v>51</v>
      </c>
      <c r="E39" s="34">
        <v>36</v>
      </c>
      <c r="F39" s="34">
        <v>289</v>
      </c>
      <c r="G39" s="34">
        <v>118</v>
      </c>
      <c r="H39" s="34">
        <v>53.2</v>
      </c>
      <c r="I39" s="34">
        <v>0.95</v>
      </c>
      <c r="J39" s="34">
        <v>4.266</v>
      </c>
      <c r="K39" s="35"/>
      <c r="L39" s="34">
        <v>1</v>
      </c>
      <c r="M39" s="34" t="s">
        <v>25</v>
      </c>
      <c r="N39" s="22">
        <f>P39*курс!$A$1</f>
        <v>33614.965000000004</v>
      </c>
      <c r="O39" s="22">
        <f>N39*1.18</f>
        <v>39665.6587</v>
      </c>
      <c r="P39" s="36">
        <v>551.065</v>
      </c>
      <c r="Q39" s="36">
        <f>1.18*P39</f>
        <v>650.2567</v>
      </c>
      <c r="R39" s="29">
        <v>2</v>
      </c>
    </row>
    <row r="40" spans="1:18" s="30" customFormat="1" ht="12.75">
      <c r="A40" s="31"/>
      <c r="B40" s="32" t="str">
        <f>HYPERLINK("http://rucoecom.danfoss.com/online/index.html?cartCodes="&amp;C40,C40)</f>
        <v>004H7561</v>
      </c>
      <c r="C40" s="33" t="s">
        <v>58</v>
      </c>
      <c r="D40" s="34" t="s">
        <v>51</v>
      </c>
      <c r="E40" s="34">
        <v>40</v>
      </c>
      <c r="F40" s="34">
        <v>289</v>
      </c>
      <c r="G40" s="34">
        <v>118</v>
      </c>
      <c r="H40" s="34">
        <v>58</v>
      </c>
      <c r="I40" s="34">
        <v>1.06</v>
      </c>
      <c r="J40" s="34">
        <v>4.57</v>
      </c>
      <c r="K40" s="35"/>
      <c r="L40" s="34">
        <v>1</v>
      </c>
      <c r="M40" s="34" t="s">
        <v>25</v>
      </c>
      <c r="N40" s="22">
        <f>P40*курс!$A$1</f>
        <v>36507.768000000004</v>
      </c>
      <c r="O40" s="22">
        <f>N40*1.18</f>
        <v>43079.16624</v>
      </c>
      <c r="P40" s="36">
        <v>598.488</v>
      </c>
      <c r="Q40" s="36">
        <f>1.18*P40</f>
        <v>706.2158400000001</v>
      </c>
      <c r="R40" s="29">
        <v>2</v>
      </c>
    </row>
    <row r="41" spans="1:18" s="30" customFormat="1" ht="12.75">
      <c r="A41" s="31"/>
      <c r="B41" s="32" t="str">
        <f>HYPERLINK("http://rucoecom.danfoss.com/online/index.html?cartCodes="&amp;C41,C41)</f>
        <v>004H7562</v>
      </c>
      <c r="C41" s="33" t="s">
        <v>59</v>
      </c>
      <c r="D41" s="34" t="s">
        <v>51</v>
      </c>
      <c r="E41" s="34">
        <v>50</v>
      </c>
      <c r="F41" s="34">
        <v>289</v>
      </c>
      <c r="G41" s="34">
        <v>118</v>
      </c>
      <c r="H41" s="34">
        <v>70</v>
      </c>
      <c r="I41" s="34">
        <v>1.34</v>
      </c>
      <c r="J41" s="34">
        <v>5.33</v>
      </c>
      <c r="K41" s="35"/>
      <c r="L41" s="34">
        <v>1</v>
      </c>
      <c r="M41" s="34" t="s">
        <v>25</v>
      </c>
      <c r="N41" s="22">
        <f>P41*курс!$A$1</f>
        <v>43035.256</v>
      </c>
      <c r="O41" s="22">
        <f>N41*1.18</f>
        <v>50781.60208</v>
      </c>
      <c r="P41" s="36">
        <v>705.496</v>
      </c>
      <c r="Q41" s="36">
        <f>1.18*P41</f>
        <v>832.48528</v>
      </c>
      <c r="R41" s="29">
        <v>2</v>
      </c>
    </row>
    <row r="42" spans="1:18" s="30" customFormat="1" ht="12.75">
      <c r="A42" s="31"/>
      <c r="B42" s="32" t="str">
        <f>HYPERLINK("http://rucoecom.danfoss.com/online/index.html?cartCodes="&amp;C42,C42)</f>
        <v>004H7563</v>
      </c>
      <c r="C42" s="33" t="s">
        <v>60</v>
      </c>
      <c r="D42" s="34" t="s">
        <v>51</v>
      </c>
      <c r="E42" s="34">
        <v>60</v>
      </c>
      <c r="F42" s="34">
        <v>289</v>
      </c>
      <c r="G42" s="34">
        <v>118</v>
      </c>
      <c r="H42" s="34">
        <v>82</v>
      </c>
      <c r="I42" s="34">
        <v>1.62</v>
      </c>
      <c r="J42" s="34">
        <v>6.09</v>
      </c>
      <c r="K42" s="35"/>
      <c r="L42" s="34">
        <v>1</v>
      </c>
      <c r="M42" s="34" t="s">
        <v>25</v>
      </c>
      <c r="N42" s="22">
        <f>P42*курс!$A$1</f>
        <v>49562.195</v>
      </c>
      <c r="O42" s="22">
        <f>N42*1.18</f>
        <v>58483.3901</v>
      </c>
      <c r="P42" s="36">
        <v>812.495</v>
      </c>
      <c r="Q42" s="36">
        <f>1.18*P42</f>
        <v>958.7441</v>
      </c>
      <c r="R42" s="29">
        <v>2</v>
      </c>
    </row>
    <row r="43" spans="1:18" s="30" customFormat="1" ht="12.75">
      <c r="A43" s="31"/>
      <c r="B43" s="32" t="str">
        <f>HYPERLINK("http://rucoecom.danfoss.com/online/index.html?cartCodes="&amp;C43,C43)</f>
        <v>004H7564</v>
      </c>
      <c r="C43" s="33" t="s">
        <v>61</v>
      </c>
      <c r="D43" s="34" t="s">
        <v>51</v>
      </c>
      <c r="E43" s="34">
        <v>70</v>
      </c>
      <c r="F43" s="34">
        <v>289</v>
      </c>
      <c r="G43" s="34">
        <v>118</v>
      </c>
      <c r="H43" s="34">
        <v>94</v>
      </c>
      <c r="I43" s="34">
        <v>1.9</v>
      </c>
      <c r="J43" s="34">
        <v>6.85</v>
      </c>
      <c r="K43" s="35"/>
      <c r="L43" s="34">
        <v>1</v>
      </c>
      <c r="M43" s="34" t="s">
        <v>25</v>
      </c>
      <c r="N43" s="22">
        <f>P43*курс!$A$1</f>
        <v>56372.600999999995</v>
      </c>
      <c r="O43" s="22">
        <f>N43*1.18</f>
        <v>66519.66918</v>
      </c>
      <c r="P43" s="36">
        <v>924.141</v>
      </c>
      <c r="Q43" s="36">
        <f>1.18*P43</f>
        <v>1090.4863799999998</v>
      </c>
      <c r="R43" s="29">
        <v>2</v>
      </c>
    </row>
    <row r="44" spans="1:18" s="30" customFormat="1" ht="12.75">
      <c r="A44" s="31"/>
      <c r="B44" s="32" t="str">
        <f>HYPERLINK("http://rucoecom.danfoss.com/online/index.html?cartCodes="&amp;C44,C44)</f>
        <v>004H7565</v>
      </c>
      <c r="C44" s="33" t="s">
        <v>62</v>
      </c>
      <c r="D44" s="34" t="s">
        <v>51</v>
      </c>
      <c r="E44" s="34">
        <v>80</v>
      </c>
      <c r="F44" s="34">
        <v>289</v>
      </c>
      <c r="G44" s="34">
        <v>118</v>
      </c>
      <c r="H44" s="34">
        <v>106</v>
      </c>
      <c r="I44" s="34">
        <v>2.18</v>
      </c>
      <c r="J44" s="34">
        <v>7.61</v>
      </c>
      <c r="K44" s="35"/>
      <c r="L44" s="34">
        <v>1</v>
      </c>
      <c r="M44" s="34" t="s">
        <v>25</v>
      </c>
      <c r="N44" s="22">
        <f>P44*курс!$A$1</f>
        <v>62899.54000000001</v>
      </c>
      <c r="O44" s="22">
        <f>N44*1.18</f>
        <v>74221.4572</v>
      </c>
      <c r="P44" s="36">
        <v>1031.14</v>
      </c>
      <c r="Q44" s="36">
        <f>1.18*P44</f>
        <v>1216.7452</v>
      </c>
      <c r="R44" s="29">
        <v>2</v>
      </c>
    </row>
    <row r="45" spans="1:18" s="30" customFormat="1" ht="12.75">
      <c r="A45" s="31"/>
      <c r="B45" s="32" t="str">
        <f>HYPERLINK("http://rucoecom.danfoss.com/online/index.html?cartCodes="&amp;C45,C45)</f>
        <v>004H7566</v>
      </c>
      <c r="C45" s="33" t="s">
        <v>63</v>
      </c>
      <c r="D45" s="34" t="s">
        <v>51</v>
      </c>
      <c r="E45" s="34">
        <v>90</v>
      </c>
      <c r="F45" s="34">
        <v>289</v>
      </c>
      <c r="G45" s="34">
        <v>118</v>
      </c>
      <c r="H45" s="34">
        <v>118</v>
      </c>
      <c r="I45" s="34">
        <v>2.46</v>
      </c>
      <c r="J45" s="34">
        <v>8.37</v>
      </c>
      <c r="K45" s="35"/>
      <c r="L45" s="34">
        <v>1</v>
      </c>
      <c r="M45" s="34" t="s">
        <v>25</v>
      </c>
      <c r="N45" s="22">
        <f>P45*курс!$A$1</f>
        <v>69425.93000000001</v>
      </c>
      <c r="O45" s="22">
        <f>N45*1.18</f>
        <v>81922.5974</v>
      </c>
      <c r="P45" s="36">
        <v>1138.13</v>
      </c>
      <c r="Q45" s="36">
        <f>1.18*P45</f>
        <v>1342.9934</v>
      </c>
      <c r="R45" s="29">
        <v>2</v>
      </c>
    </row>
    <row r="46" spans="1:18" s="30" customFormat="1" ht="12.75">
      <c r="A46" s="31"/>
      <c r="B46" s="32" t="str">
        <f>HYPERLINK("http://rucoecom.danfoss.com/online/index.html?cartCodes="&amp;C46,C46)</f>
        <v>004H7567</v>
      </c>
      <c r="C46" s="33" t="s">
        <v>64</v>
      </c>
      <c r="D46" s="34" t="s">
        <v>51</v>
      </c>
      <c r="E46" s="34">
        <v>100</v>
      </c>
      <c r="F46" s="34">
        <v>289</v>
      </c>
      <c r="G46" s="34">
        <v>118</v>
      </c>
      <c r="H46" s="34">
        <v>130</v>
      </c>
      <c r="I46" s="34">
        <v>2.74</v>
      </c>
      <c r="J46" s="34">
        <v>9.129999999999999</v>
      </c>
      <c r="K46" s="35"/>
      <c r="L46" s="34">
        <v>1</v>
      </c>
      <c r="M46" s="34" t="s">
        <v>25</v>
      </c>
      <c r="N46" s="22">
        <f>P46*курс!$A$1</f>
        <v>75951.70999999999</v>
      </c>
      <c r="O46" s="22">
        <f>N46*1.18</f>
        <v>89623.01779999999</v>
      </c>
      <c r="P46" s="36">
        <v>1245.11</v>
      </c>
      <c r="Q46" s="36">
        <f>1.18*P46</f>
        <v>1469.2297999999998</v>
      </c>
      <c r="R46" s="29">
        <v>2</v>
      </c>
    </row>
    <row r="47" spans="1:18" s="30" customFormat="1" ht="12.75">
      <c r="A47" s="31"/>
      <c r="B47" s="32" t="str">
        <f>HYPERLINK("http://rucoecom.danfoss.com/online/index.html?cartCodes="&amp;C47,C47)</f>
        <v>004H7568</v>
      </c>
      <c r="C47" s="33" t="s">
        <v>65</v>
      </c>
      <c r="D47" s="34" t="s">
        <v>51</v>
      </c>
      <c r="E47" s="34">
        <v>110</v>
      </c>
      <c r="F47" s="34">
        <v>289</v>
      </c>
      <c r="G47" s="34">
        <v>118</v>
      </c>
      <c r="H47" s="34">
        <v>142</v>
      </c>
      <c r="I47" s="34">
        <v>3.02</v>
      </c>
      <c r="J47" s="34">
        <v>9.889999999999999</v>
      </c>
      <c r="K47" s="35"/>
      <c r="L47" s="34">
        <v>1</v>
      </c>
      <c r="M47" s="34" t="s">
        <v>25</v>
      </c>
      <c r="N47" s="22">
        <f>P47*курс!$A$1</f>
        <v>82477.48999999999</v>
      </c>
      <c r="O47" s="22">
        <f>N47*1.18</f>
        <v>97323.43819999999</v>
      </c>
      <c r="P47" s="36">
        <v>1352.09</v>
      </c>
      <c r="Q47" s="36">
        <f>1.18*P47</f>
        <v>1595.4661999999998</v>
      </c>
      <c r="R47" s="29">
        <v>2</v>
      </c>
    </row>
    <row r="48" spans="1:18" s="30" customFormat="1" ht="12.75">
      <c r="A48" s="31"/>
      <c r="B48" s="32" t="str">
        <f>HYPERLINK("http://rucoecom.danfoss.com/online/index.html?cartCodes="&amp;C48,C48)</f>
        <v>004H7569</v>
      </c>
      <c r="C48" s="33" t="s">
        <v>66</v>
      </c>
      <c r="D48" s="34" t="s">
        <v>51</v>
      </c>
      <c r="E48" s="34">
        <v>120</v>
      </c>
      <c r="F48" s="34">
        <v>289</v>
      </c>
      <c r="G48" s="34">
        <v>118</v>
      </c>
      <c r="H48" s="34">
        <v>154</v>
      </c>
      <c r="I48" s="34">
        <v>3.3</v>
      </c>
      <c r="J48" s="34">
        <v>10.649999999999999</v>
      </c>
      <c r="K48" s="35"/>
      <c r="L48" s="34">
        <v>1</v>
      </c>
      <c r="M48" s="34" t="s">
        <v>25</v>
      </c>
      <c r="N48" s="22">
        <f>P48*курс!$A$1</f>
        <v>89975</v>
      </c>
      <c r="O48" s="22">
        <f>N48*1.18</f>
        <v>106170.5</v>
      </c>
      <c r="P48" s="36">
        <v>1475</v>
      </c>
      <c r="Q48" s="36">
        <f>1.18*P48</f>
        <v>1740.5</v>
      </c>
      <c r="R48" s="29">
        <v>2</v>
      </c>
    </row>
    <row r="49" spans="1:18" s="30" customFormat="1" ht="12.75">
      <c r="A49" s="31"/>
      <c r="B49" s="37" t="str">
        <f>HYPERLINK("http://rucoecom.danfoss.com/online/index.html?cartCodes="&amp;C49,C49)</f>
        <v>004H7570</v>
      </c>
      <c r="C49" s="38" t="s">
        <v>67</v>
      </c>
      <c r="D49" s="39" t="s">
        <v>51</v>
      </c>
      <c r="E49" s="34">
        <v>140</v>
      </c>
      <c r="F49" s="34">
        <v>289</v>
      </c>
      <c r="G49" s="34">
        <v>118</v>
      </c>
      <c r="H49" s="34">
        <v>178</v>
      </c>
      <c r="I49" s="34">
        <v>3.86</v>
      </c>
      <c r="J49" s="34">
        <v>12.17</v>
      </c>
      <c r="K49" s="35"/>
      <c r="L49" s="34">
        <v>1</v>
      </c>
      <c r="M49" s="34" t="s">
        <v>25</v>
      </c>
      <c r="N49" s="22">
        <f>P49*курс!$A$1</f>
        <v>97478</v>
      </c>
      <c r="O49" s="22">
        <f>N49*1.18</f>
        <v>115024.04</v>
      </c>
      <c r="P49" s="36">
        <v>1598</v>
      </c>
      <c r="Q49" s="36">
        <f>1.18*P49</f>
        <v>1885.6399999999999</v>
      </c>
      <c r="R49" s="29">
        <v>2</v>
      </c>
    </row>
    <row r="50" spans="1:18" s="30" customFormat="1" ht="12.75">
      <c r="A50" s="40" t="s">
        <v>68</v>
      </c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1"/>
      <c r="M50" s="41"/>
      <c r="P50" s="41"/>
      <c r="Q50" s="43"/>
      <c r="R50" s="44"/>
    </row>
    <row r="51" spans="1:18" s="30" customFormat="1" ht="13.5" customHeight="1">
      <c r="A51" s="31"/>
      <c r="B51" s="45" t="str">
        <f>HYPERLINK("http://rucoecom.danfoss.com/online/index.html?cartCodes="&amp;C51,C51)</f>
        <v>004H7540</v>
      </c>
      <c r="C51" s="46" t="s">
        <v>69</v>
      </c>
      <c r="D51" s="47" t="s">
        <v>70</v>
      </c>
      <c r="E51" s="47">
        <v>10</v>
      </c>
      <c r="F51" s="34">
        <v>289</v>
      </c>
      <c r="G51" s="34">
        <v>118</v>
      </c>
      <c r="H51" s="34">
        <v>24</v>
      </c>
      <c r="I51" s="34">
        <v>0.22</v>
      </c>
      <c r="J51" s="34">
        <v>2.29</v>
      </c>
      <c r="K51" s="35" t="s">
        <v>71</v>
      </c>
      <c r="L51" s="47">
        <v>1</v>
      </c>
      <c r="M51" s="47" t="s">
        <v>25</v>
      </c>
      <c r="N51" s="22">
        <f>P51*курс!$A$1</f>
        <v>14891.381000000001</v>
      </c>
      <c r="O51" s="22">
        <f>N51*1.18</f>
        <v>17571.82958</v>
      </c>
      <c r="P51" s="36">
        <v>244.121</v>
      </c>
      <c r="Q51" s="36">
        <v>288.06278</v>
      </c>
      <c r="R51" s="29">
        <v>2</v>
      </c>
    </row>
    <row r="52" spans="1:18" s="30" customFormat="1" ht="12.75">
      <c r="A52" s="31"/>
      <c r="B52" s="32" t="str">
        <f>HYPERLINK("http://rucoecom.danfoss.com/online/index.html?cartCodes="&amp;C52,C52)</f>
        <v>004H7541</v>
      </c>
      <c r="C52" s="33" t="s">
        <v>72</v>
      </c>
      <c r="D52" s="34" t="s">
        <v>70</v>
      </c>
      <c r="E52" s="34">
        <v>16</v>
      </c>
      <c r="F52" s="34">
        <v>289</v>
      </c>
      <c r="G52" s="34">
        <v>118</v>
      </c>
      <c r="H52" s="34">
        <v>32.4</v>
      </c>
      <c r="I52" s="34">
        <v>0.39</v>
      </c>
      <c r="J52" s="34">
        <v>2.746</v>
      </c>
      <c r="K52" s="35"/>
      <c r="L52" s="34">
        <v>1</v>
      </c>
      <c r="M52" s="34" t="s">
        <v>25</v>
      </c>
      <c r="N52" s="22">
        <f>P52*курс!$A$1</f>
        <v>18395.587</v>
      </c>
      <c r="O52" s="22">
        <f>N52*1.18</f>
        <v>21706.79266</v>
      </c>
      <c r="P52" s="36">
        <v>301.567</v>
      </c>
      <c r="Q52" s="36">
        <v>355.84906</v>
      </c>
      <c r="R52" s="29">
        <v>2</v>
      </c>
    </row>
    <row r="53" spans="1:18" s="30" customFormat="1" ht="12.75">
      <c r="A53" s="31"/>
      <c r="B53" s="32" t="str">
        <f>HYPERLINK("http://rucoecom.danfoss.com/online/index.html?cartCodes="&amp;C53,C53)</f>
        <v>004H7542</v>
      </c>
      <c r="C53" s="33" t="s">
        <v>73</v>
      </c>
      <c r="D53" s="34" t="s">
        <v>70</v>
      </c>
      <c r="E53" s="34">
        <v>20</v>
      </c>
      <c r="F53" s="34">
        <v>289</v>
      </c>
      <c r="G53" s="34">
        <v>118</v>
      </c>
      <c r="H53" s="34">
        <v>38</v>
      </c>
      <c r="I53" s="34">
        <v>0.5</v>
      </c>
      <c r="J53" s="34">
        <v>3.05</v>
      </c>
      <c r="K53" s="35"/>
      <c r="L53" s="34">
        <v>1</v>
      </c>
      <c r="M53" s="34" t="s">
        <v>25</v>
      </c>
      <c r="N53" s="22">
        <f>P53*курс!$A$1</f>
        <v>20730.666999999998</v>
      </c>
      <c r="O53" s="22">
        <f>N53*1.18</f>
        <v>24462.187059999997</v>
      </c>
      <c r="P53" s="36">
        <v>339.847</v>
      </c>
      <c r="Q53" s="36">
        <v>401.01946</v>
      </c>
      <c r="R53" s="29">
        <v>2</v>
      </c>
    </row>
    <row r="54" spans="1:18" s="30" customFormat="1" ht="12.75">
      <c r="A54" s="31"/>
      <c r="B54" s="32" t="str">
        <f>HYPERLINK("http://rucoecom.danfoss.com/online/index.html?cartCodes="&amp;C54,C54)</f>
        <v>004H7543</v>
      </c>
      <c r="C54" s="33" t="s">
        <v>74</v>
      </c>
      <c r="D54" s="34" t="s">
        <v>70</v>
      </c>
      <c r="E54" s="34">
        <v>26</v>
      </c>
      <c r="F54" s="34">
        <v>289</v>
      </c>
      <c r="G54" s="34">
        <v>118</v>
      </c>
      <c r="H54" s="34">
        <v>46.4</v>
      </c>
      <c r="I54" s="34">
        <v>0.67</v>
      </c>
      <c r="J54" s="34">
        <v>3.5060000000000002</v>
      </c>
      <c r="K54" s="35"/>
      <c r="L54" s="34">
        <v>1</v>
      </c>
      <c r="M54" s="34" t="s">
        <v>25</v>
      </c>
      <c r="N54" s="22">
        <f>P54*курс!$A$1</f>
        <v>27086.379</v>
      </c>
      <c r="O54" s="22">
        <f>N54*1.18</f>
        <v>31961.927219999998</v>
      </c>
      <c r="P54" s="36">
        <v>444.039</v>
      </c>
      <c r="Q54" s="36">
        <v>523.96602</v>
      </c>
      <c r="R54" s="29">
        <v>2</v>
      </c>
    </row>
    <row r="55" spans="1:18" s="30" customFormat="1" ht="12.75">
      <c r="A55" s="31"/>
      <c r="B55" s="32" t="str">
        <f>HYPERLINK("http://rucoecom.danfoss.com/online/index.html?cartCodes="&amp;C55,C55)</f>
        <v>004H7544</v>
      </c>
      <c r="C55" s="33" t="s">
        <v>75</v>
      </c>
      <c r="D55" s="34" t="s">
        <v>70</v>
      </c>
      <c r="E55" s="34">
        <v>30</v>
      </c>
      <c r="F55" s="34">
        <v>289</v>
      </c>
      <c r="G55" s="34">
        <v>118</v>
      </c>
      <c r="H55" s="34">
        <v>52</v>
      </c>
      <c r="I55" s="34">
        <v>0.78</v>
      </c>
      <c r="J55" s="34">
        <v>3.8099999999999996</v>
      </c>
      <c r="K55" s="35"/>
      <c r="L55" s="34">
        <v>1</v>
      </c>
      <c r="M55" s="34" t="s">
        <v>25</v>
      </c>
      <c r="N55" s="22">
        <f>P55*курс!$A$1</f>
        <v>29696.874</v>
      </c>
      <c r="O55" s="22">
        <f>N55*1.18</f>
        <v>35042.31132</v>
      </c>
      <c r="P55" s="36">
        <v>486.834</v>
      </c>
      <c r="Q55" s="36">
        <v>574.46412</v>
      </c>
      <c r="R55" s="29">
        <v>2</v>
      </c>
    </row>
    <row r="56" spans="1:18" s="30" customFormat="1" ht="12.75">
      <c r="A56" s="31"/>
      <c r="B56" s="32" t="str">
        <f>HYPERLINK("http://rucoecom.danfoss.com/online/index.html?cartCodes="&amp;C56,C56)</f>
        <v>004H7545</v>
      </c>
      <c r="C56" s="33" t="s">
        <v>76</v>
      </c>
      <c r="D56" s="34" t="s">
        <v>70</v>
      </c>
      <c r="E56" s="34">
        <v>36</v>
      </c>
      <c r="F56" s="34">
        <v>289</v>
      </c>
      <c r="G56" s="34">
        <v>118</v>
      </c>
      <c r="H56" s="34">
        <v>60.4</v>
      </c>
      <c r="I56" s="34">
        <v>0.95</v>
      </c>
      <c r="J56" s="34">
        <v>4.266</v>
      </c>
      <c r="K56" s="35"/>
      <c r="L56" s="34">
        <v>1</v>
      </c>
      <c r="M56" s="34" t="s">
        <v>25</v>
      </c>
      <c r="N56" s="22">
        <f>P56*курс!$A$1</f>
        <v>33614.965000000004</v>
      </c>
      <c r="O56" s="22">
        <f>N56*1.18</f>
        <v>39665.6587</v>
      </c>
      <c r="P56" s="36">
        <v>551.065</v>
      </c>
      <c r="Q56" s="36">
        <v>650.2567</v>
      </c>
      <c r="R56" s="29">
        <v>2</v>
      </c>
    </row>
    <row r="57" spans="1:18" s="30" customFormat="1" ht="12.75">
      <c r="A57" s="31"/>
      <c r="B57" s="32" t="str">
        <f>HYPERLINK("http://rucoecom.danfoss.com/online/index.html?cartCodes="&amp;C57,C57)</f>
        <v>004H7546</v>
      </c>
      <c r="C57" s="33" t="s">
        <v>77</v>
      </c>
      <c r="D57" s="34" t="s">
        <v>70</v>
      </c>
      <c r="E57" s="34">
        <v>40</v>
      </c>
      <c r="F57" s="34">
        <v>289</v>
      </c>
      <c r="G57" s="34">
        <v>118</v>
      </c>
      <c r="H57" s="34">
        <v>66</v>
      </c>
      <c r="I57" s="34">
        <v>1.06</v>
      </c>
      <c r="J57" s="34">
        <v>4.57</v>
      </c>
      <c r="K57" s="35"/>
      <c r="L57" s="34">
        <v>1</v>
      </c>
      <c r="M57" s="34" t="s">
        <v>25</v>
      </c>
      <c r="N57" s="22">
        <f>P57*курс!$A$1</f>
        <v>36507.768000000004</v>
      </c>
      <c r="O57" s="22">
        <f>N57*1.18</f>
        <v>43079.16624</v>
      </c>
      <c r="P57" s="36">
        <v>598.488</v>
      </c>
      <c r="Q57" s="36">
        <v>706.2158400000001</v>
      </c>
      <c r="R57" s="29">
        <v>2</v>
      </c>
    </row>
    <row r="58" spans="1:18" s="30" customFormat="1" ht="12.75">
      <c r="A58" s="31"/>
      <c r="B58" s="32" t="str">
        <f>HYPERLINK("http://rucoecom.danfoss.com/online/index.html?cartCodes="&amp;C58,C58)</f>
        <v>004H7547</v>
      </c>
      <c r="C58" s="33" t="s">
        <v>78</v>
      </c>
      <c r="D58" s="34" t="s">
        <v>70</v>
      </c>
      <c r="E58" s="34">
        <v>50</v>
      </c>
      <c r="F58" s="34">
        <v>289</v>
      </c>
      <c r="G58" s="34">
        <v>118</v>
      </c>
      <c r="H58" s="34">
        <v>80</v>
      </c>
      <c r="I58" s="34">
        <v>1.34</v>
      </c>
      <c r="J58" s="34">
        <v>5.33</v>
      </c>
      <c r="K58" s="35"/>
      <c r="L58" s="34">
        <v>1</v>
      </c>
      <c r="M58" s="34" t="s">
        <v>25</v>
      </c>
      <c r="N58" s="22">
        <f>P58*курс!$A$1</f>
        <v>43035.256</v>
      </c>
      <c r="O58" s="22">
        <f>N58*1.18</f>
        <v>50781.60208</v>
      </c>
      <c r="P58" s="36">
        <v>705.496</v>
      </c>
      <c r="Q58" s="36">
        <v>832.48528</v>
      </c>
      <c r="R58" s="29">
        <v>2</v>
      </c>
    </row>
    <row r="59" spans="1:18" s="30" customFormat="1" ht="12.75">
      <c r="A59" s="31"/>
      <c r="B59" s="32" t="str">
        <f>HYPERLINK("http://rucoecom.danfoss.com/online/index.html?cartCodes="&amp;C59,C59)</f>
        <v>004H7548</v>
      </c>
      <c r="C59" s="33" t="s">
        <v>79</v>
      </c>
      <c r="D59" s="34" t="s">
        <v>70</v>
      </c>
      <c r="E59" s="34">
        <v>60</v>
      </c>
      <c r="F59" s="34">
        <v>289</v>
      </c>
      <c r="G59" s="34">
        <v>118</v>
      </c>
      <c r="H59" s="34">
        <v>94</v>
      </c>
      <c r="I59" s="34">
        <v>1.62</v>
      </c>
      <c r="J59" s="34">
        <v>6.09</v>
      </c>
      <c r="K59" s="35"/>
      <c r="L59" s="34">
        <v>1</v>
      </c>
      <c r="M59" s="34" t="s">
        <v>25</v>
      </c>
      <c r="N59" s="22">
        <f>P59*курс!$A$1</f>
        <v>49562.195</v>
      </c>
      <c r="O59" s="22">
        <f>N59*1.18</f>
        <v>58483.3901</v>
      </c>
      <c r="P59" s="36">
        <v>812.495</v>
      </c>
      <c r="Q59" s="36">
        <v>958.7441</v>
      </c>
      <c r="R59" s="29">
        <v>2</v>
      </c>
    </row>
    <row r="60" spans="1:18" s="30" customFormat="1" ht="12.75">
      <c r="A60" s="31"/>
      <c r="B60" s="32" t="str">
        <f>HYPERLINK("http://rucoecom.danfoss.com/online/index.html?cartCodes="&amp;C60,C60)</f>
        <v>004H7549</v>
      </c>
      <c r="C60" s="33" t="s">
        <v>80</v>
      </c>
      <c r="D60" s="34" t="s">
        <v>70</v>
      </c>
      <c r="E60" s="34">
        <v>70</v>
      </c>
      <c r="F60" s="34">
        <v>289</v>
      </c>
      <c r="G60" s="34">
        <v>118</v>
      </c>
      <c r="H60" s="34">
        <v>108</v>
      </c>
      <c r="I60" s="34">
        <v>1.9</v>
      </c>
      <c r="J60" s="34">
        <v>6.85</v>
      </c>
      <c r="K60" s="35"/>
      <c r="L60" s="34">
        <v>1</v>
      </c>
      <c r="M60" s="34" t="s">
        <v>25</v>
      </c>
      <c r="N60" s="22">
        <f>P60*курс!$A$1</f>
        <v>56372.600999999995</v>
      </c>
      <c r="O60" s="22">
        <f>N60*1.18</f>
        <v>66519.66918</v>
      </c>
      <c r="P60" s="36">
        <v>924.141</v>
      </c>
      <c r="Q60" s="36">
        <v>1090.4863799999998</v>
      </c>
      <c r="R60" s="29">
        <v>2</v>
      </c>
    </row>
    <row r="61" spans="1:18" s="30" customFormat="1" ht="12.75">
      <c r="A61" s="31"/>
      <c r="B61" s="32" t="str">
        <f>HYPERLINK("http://rucoecom.danfoss.com/online/index.html?cartCodes="&amp;C61,C61)</f>
        <v>004H7550</v>
      </c>
      <c r="C61" s="33" t="s">
        <v>81</v>
      </c>
      <c r="D61" s="34" t="s">
        <v>70</v>
      </c>
      <c r="E61" s="34">
        <v>80</v>
      </c>
      <c r="F61" s="34">
        <v>289</v>
      </c>
      <c r="G61" s="34">
        <v>118</v>
      </c>
      <c r="H61" s="34">
        <v>122</v>
      </c>
      <c r="I61" s="34">
        <v>2.18</v>
      </c>
      <c r="J61" s="34">
        <v>7.61</v>
      </c>
      <c r="K61" s="35"/>
      <c r="L61" s="34">
        <v>1</v>
      </c>
      <c r="M61" s="34" t="s">
        <v>25</v>
      </c>
      <c r="N61" s="22">
        <f>P61*курс!$A$1</f>
        <v>62899.54000000001</v>
      </c>
      <c r="O61" s="22">
        <f>N61*1.18</f>
        <v>74221.4572</v>
      </c>
      <c r="P61" s="36">
        <v>1031.14</v>
      </c>
      <c r="Q61" s="36">
        <v>1216.7452</v>
      </c>
      <c r="R61" s="29">
        <v>2</v>
      </c>
    </row>
    <row r="62" spans="1:18" s="30" customFormat="1" ht="12.75">
      <c r="A62" s="31"/>
      <c r="B62" s="32" t="str">
        <f>HYPERLINK("http://rucoecom.danfoss.com/online/index.html?cartCodes="&amp;C62,C62)</f>
        <v>004H7551</v>
      </c>
      <c r="C62" s="33" t="s">
        <v>82</v>
      </c>
      <c r="D62" s="34" t="s">
        <v>70</v>
      </c>
      <c r="E62" s="34">
        <v>90</v>
      </c>
      <c r="F62" s="34">
        <v>289</v>
      </c>
      <c r="G62" s="34">
        <v>118</v>
      </c>
      <c r="H62" s="34">
        <v>136</v>
      </c>
      <c r="I62" s="34">
        <v>2.46</v>
      </c>
      <c r="J62" s="34">
        <v>8.37</v>
      </c>
      <c r="K62" s="35"/>
      <c r="L62" s="34">
        <v>1</v>
      </c>
      <c r="M62" s="34" t="s">
        <v>25</v>
      </c>
      <c r="N62" s="22">
        <f>P62*курс!$A$1</f>
        <v>69425.93000000001</v>
      </c>
      <c r="O62" s="22">
        <f>N62*1.18</f>
        <v>81922.5974</v>
      </c>
      <c r="P62" s="36">
        <v>1138.13</v>
      </c>
      <c r="Q62" s="36">
        <v>1342.9934</v>
      </c>
      <c r="R62" s="29">
        <v>2</v>
      </c>
    </row>
    <row r="63" spans="1:18" s="30" customFormat="1" ht="12.75">
      <c r="A63" s="31"/>
      <c r="B63" s="32" t="str">
        <f>HYPERLINK("http://rucoecom.danfoss.com/online/index.html?cartCodes="&amp;C63,C63)</f>
        <v>004H7552</v>
      </c>
      <c r="C63" s="33" t="s">
        <v>83</v>
      </c>
      <c r="D63" s="34" t="s">
        <v>70</v>
      </c>
      <c r="E63" s="34">
        <v>100</v>
      </c>
      <c r="F63" s="34">
        <v>289</v>
      </c>
      <c r="G63" s="34">
        <v>118</v>
      </c>
      <c r="H63" s="34">
        <v>150</v>
      </c>
      <c r="I63" s="34">
        <v>2.74</v>
      </c>
      <c r="J63" s="34">
        <v>9.129999999999999</v>
      </c>
      <c r="K63" s="35"/>
      <c r="L63" s="34">
        <v>1</v>
      </c>
      <c r="M63" s="34" t="s">
        <v>25</v>
      </c>
      <c r="N63" s="22">
        <f>P63*курс!$A$1</f>
        <v>75951.70999999999</v>
      </c>
      <c r="O63" s="22">
        <f>N63*1.18</f>
        <v>89623.01779999999</v>
      </c>
      <c r="P63" s="36">
        <v>1245.11</v>
      </c>
      <c r="Q63" s="36">
        <v>1469.2297999999998</v>
      </c>
      <c r="R63" s="29">
        <v>2</v>
      </c>
    </row>
    <row r="64" spans="1:18" s="30" customFormat="1" ht="12.75">
      <c r="A64" s="31"/>
      <c r="B64" s="32" t="str">
        <f>HYPERLINK("http://rucoecom.danfoss.com/online/index.html?cartCodes="&amp;C64,C64)</f>
        <v>004H7553</v>
      </c>
      <c r="C64" s="33" t="s">
        <v>84</v>
      </c>
      <c r="D64" s="34" t="s">
        <v>70</v>
      </c>
      <c r="E64" s="34">
        <v>110</v>
      </c>
      <c r="F64" s="34">
        <v>289</v>
      </c>
      <c r="G64" s="34">
        <v>118</v>
      </c>
      <c r="H64" s="34">
        <v>164</v>
      </c>
      <c r="I64" s="34">
        <v>3.02</v>
      </c>
      <c r="J64" s="34">
        <v>9.889999999999999</v>
      </c>
      <c r="K64" s="35"/>
      <c r="L64" s="34">
        <v>1</v>
      </c>
      <c r="M64" s="34" t="s">
        <v>25</v>
      </c>
      <c r="N64" s="22">
        <f>P64*курс!$A$1</f>
        <v>82477.48999999999</v>
      </c>
      <c r="O64" s="22">
        <f>N64*1.18</f>
        <v>97323.43819999999</v>
      </c>
      <c r="P64" s="36">
        <v>1352.09</v>
      </c>
      <c r="Q64" s="36">
        <v>1595.4661999999998</v>
      </c>
      <c r="R64" s="29">
        <v>2</v>
      </c>
    </row>
    <row r="65" spans="1:18" s="30" customFormat="1" ht="12.75">
      <c r="A65" s="26" t="s">
        <v>85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P65" s="27"/>
      <c r="Q65" s="28"/>
      <c r="R65" s="29"/>
    </row>
    <row r="66" spans="1:18" s="30" customFormat="1" ht="12.75" customHeight="1">
      <c r="A66" s="31"/>
      <c r="B66" s="32" t="str">
        <f>HYPERLINK("http://rucoecom.danfoss.com/online/index.html?cartCodes="&amp;C66,C66)</f>
        <v>004H7525</v>
      </c>
      <c r="C66" s="33" t="s">
        <v>86</v>
      </c>
      <c r="D66" s="34" t="s">
        <v>87</v>
      </c>
      <c r="E66" s="34">
        <v>10</v>
      </c>
      <c r="F66" s="34">
        <v>289</v>
      </c>
      <c r="G66" s="34">
        <v>118</v>
      </c>
      <c r="H66" s="34">
        <v>27.5</v>
      </c>
      <c r="I66" s="34">
        <v>0.22</v>
      </c>
      <c r="J66" s="34">
        <v>2.29</v>
      </c>
      <c r="K66" s="35" t="s">
        <v>88</v>
      </c>
      <c r="L66" s="34">
        <v>1</v>
      </c>
      <c r="M66" s="34" t="s">
        <v>25</v>
      </c>
      <c r="N66" s="22">
        <f>P66*курс!$A$1</f>
        <v>14891.381000000001</v>
      </c>
      <c r="O66" s="22">
        <f>N66*1.18</f>
        <v>17571.82958</v>
      </c>
      <c r="P66" s="36">
        <v>244.121</v>
      </c>
      <c r="Q66" s="36">
        <v>288.06278</v>
      </c>
      <c r="R66" s="29">
        <v>2</v>
      </c>
    </row>
    <row r="67" spans="1:18" s="30" customFormat="1" ht="12.75">
      <c r="A67" s="31"/>
      <c r="B67" s="32" t="str">
        <f>HYPERLINK("http://rucoecom.danfoss.com/online/index.html?cartCodes="&amp;C67,C67)</f>
        <v>004H7526</v>
      </c>
      <c r="C67" s="33" t="s">
        <v>89</v>
      </c>
      <c r="D67" s="34" t="s">
        <v>87</v>
      </c>
      <c r="E67" s="34">
        <v>16</v>
      </c>
      <c r="F67" s="34">
        <v>289</v>
      </c>
      <c r="G67" s="34">
        <v>118</v>
      </c>
      <c r="H67" s="34">
        <v>38</v>
      </c>
      <c r="I67" s="34">
        <v>0.39</v>
      </c>
      <c r="J67" s="34">
        <v>2.746</v>
      </c>
      <c r="K67" s="35"/>
      <c r="L67" s="34">
        <v>1</v>
      </c>
      <c r="M67" s="34" t="s">
        <v>25</v>
      </c>
      <c r="N67" s="22">
        <f>P67*курс!$A$1</f>
        <v>18395.587</v>
      </c>
      <c r="O67" s="22">
        <f>N67*1.18</f>
        <v>21706.79266</v>
      </c>
      <c r="P67" s="36">
        <v>301.567</v>
      </c>
      <c r="Q67" s="36">
        <v>355.84906</v>
      </c>
      <c r="R67" s="29">
        <v>2</v>
      </c>
    </row>
    <row r="68" spans="1:18" s="30" customFormat="1" ht="12.75">
      <c r="A68" s="31"/>
      <c r="B68" s="32" t="str">
        <f>HYPERLINK("http://rucoecom.danfoss.com/online/index.html?cartCodes="&amp;C68,C68)</f>
        <v>004H7527</v>
      </c>
      <c r="C68" s="33" t="s">
        <v>90</v>
      </c>
      <c r="D68" s="34" t="s">
        <v>87</v>
      </c>
      <c r="E68" s="34">
        <v>20</v>
      </c>
      <c r="F68" s="34">
        <v>289</v>
      </c>
      <c r="G68" s="34">
        <v>118</v>
      </c>
      <c r="H68" s="34">
        <v>45</v>
      </c>
      <c r="I68" s="34">
        <v>0.5</v>
      </c>
      <c r="J68" s="34">
        <v>3.05</v>
      </c>
      <c r="K68" s="35"/>
      <c r="L68" s="34">
        <v>1</v>
      </c>
      <c r="M68" s="34" t="s">
        <v>25</v>
      </c>
      <c r="N68" s="22">
        <f>P68*курс!$A$1</f>
        <v>20730.666999999998</v>
      </c>
      <c r="O68" s="22">
        <f>N68*1.18</f>
        <v>24462.187059999997</v>
      </c>
      <c r="P68" s="36">
        <v>339.847</v>
      </c>
      <c r="Q68" s="36">
        <v>401.01946</v>
      </c>
      <c r="R68" s="29">
        <v>2</v>
      </c>
    </row>
    <row r="69" spans="1:18" s="30" customFormat="1" ht="12.75">
      <c r="A69" s="31"/>
      <c r="B69" s="32">
        <f>HYPERLINK("http://rucoecom.danfoss.com/online/index.html?cartCodes="&amp;C69,C69)</f>
        <v>0</v>
      </c>
      <c r="C69" s="33" t="s">
        <v>91</v>
      </c>
      <c r="D69" s="34" t="s">
        <v>87</v>
      </c>
      <c r="E69" s="34">
        <v>26</v>
      </c>
      <c r="F69" s="34">
        <v>289</v>
      </c>
      <c r="G69" s="34">
        <v>118</v>
      </c>
      <c r="H69" s="34">
        <v>55.5</v>
      </c>
      <c r="I69" s="34">
        <v>0.67</v>
      </c>
      <c r="J69" s="34">
        <v>3.5060000000000002</v>
      </c>
      <c r="K69" s="35"/>
      <c r="L69" s="34">
        <v>1</v>
      </c>
      <c r="M69" s="34" t="s">
        <v>25</v>
      </c>
      <c r="N69" s="22">
        <f>P69*курс!$A$1</f>
        <v>27086.379</v>
      </c>
      <c r="O69" s="22">
        <f>N69*1.18</f>
        <v>31961.927219999998</v>
      </c>
      <c r="P69" s="36">
        <v>444.039</v>
      </c>
      <c r="Q69" s="36">
        <v>523.96602</v>
      </c>
      <c r="R69" s="29">
        <v>2</v>
      </c>
    </row>
    <row r="70" spans="1:18" s="30" customFormat="1" ht="12.75">
      <c r="A70" s="31"/>
      <c r="B70" s="32">
        <f>HYPERLINK("http://rucoecom.danfoss.com/online/index.html?cartCodes="&amp;C70,C70)</f>
        <v>0</v>
      </c>
      <c r="C70" s="33" t="s">
        <v>92</v>
      </c>
      <c r="D70" s="34" t="s">
        <v>87</v>
      </c>
      <c r="E70" s="34">
        <v>30</v>
      </c>
      <c r="F70" s="34">
        <v>289</v>
      </c>
      <c r="G70" s="34">
        <v>118</v>
      </c>
      <c r="H70" s="34">
        <v>62.5</v>
      </c>
      <c r="I70" s="34">
        <v>0.78</v>
      </c>
      <c r="J70" s="34">
        <v>3.8099999999999996</v>
      </c>
      <c r="K70" s="35"/>
      <c r="L70" s="34">
        <v>1</v>
      </c>
      <c r="M70" s="34" t="s">
        <v>25</v>
      </c>
      <c r="N70" s="22">
        <f>P70*курс!$A$1</f>
        <v>29696.874</v>
      </c>
      <c r="O70" s="22">
        <f>N70*1.18</f>
        <v>35042.31132</v>
      </c>
      <c r="P70" s="36">
        <v>486.834</v>
      </c>
      <c r="Q70" s="36">
        <v>574.46412</v>
      </c>
      <c r="R70" s="29">
        <v>2</v>
      </c>
    </row>
    <row r="71" spans="1:18" s="30" customFormat="1" ht="12.75">
      <c r="A71" s="31"/>
      <c r="B71" s="32">
        <f>HYPERLINK("http://rucoecom.danfoss.com/online/index.html?cartCodes="&amp;C71,C71)</f>
        <v>0</v>
      </c>
      <c r="C71" s="33" t="s">
        <v>93</v>
      </c>
      <c r="D71" s="34" t="s">
        <v>87</v>
      </c>
      <c r="E71" s="34">
        <v>36</v>
      </c>
      <c r="F71" s="34">
        <v>289</v>
      </c>
      <c r="G71" s="34">
        <v>118</v>
      </c>
      <c r="H71" s="34">
        <v>73</v>
      </c>
      <c r="I71" s="34">
        <v>0.95</v>
      </c>
      <c r="J71" s="34">
        <v>4.266</v>
      </c>
      <c r="K71" s="35"/>
      <c r="L71" s="34">
        <v>1</v>
      </c>
      <c r="M71" s="34" t="s">
        <v>25</v>
      </c>
      <c r="N71" s="22">
        <f>P71*курс!$A$1</f>
        <v>33614.965000000004</v>
      </c>
      <c r="O71" s="22">
        <f>N71*1.18</f>
        <v>39665.6587</v>
      </c>
      <c r="P71" s="36">
        <v>551.065</v>
      </c>
      <c r="Q71" s="36">
        <v>650.2567</v>
      </c>
      <c r="R71" s="29">
        <v>2</v>
      </c>
    </row>
    <row r="72" spans="1:18" s="30" customFormat="1" ht="12.75">
      <c r="A72" s="31"/>
      <c r="B72" s="32">
        <f>HYPERLINK("http://rucoecom.danfoss.com/online/index.html?cartCodes="&amp;C72,C72)</f>
        <v>0</v>
      </c>
      <c r="C72" s="33" t="s">
        <v>94</v>
      </c>
      <c r="D72" s="34" t="s">
        <v>87</v>
      </c>
      <c r="E72" s="34">
        <v>40</v>
      </c>
      <c r="F72" s="34">
        <v>289</v>
      </c>
      <c r="G72" s="34">
        <v>118</v>
      </c>
      <c r="H72" s="34">
        <v>80</v>
      </c>
      <c r="I72" s="34">
        <v>1.06</v>
      </c>
      <c r="J72" s="34">
        <v>4.57</v>
      </c>
      <c r="K72" s="35"/>
      <c r="L72" s="34">
        <v>1</v>
      </c>
      <c r="M72" s="34" t="s">
        <v>25</v>
      </c>
      <c r="N72" s="22">
        <f>P72*курс!$A$1</f>
        <v>36507.768000000004</v>
      </c>
      <c r="O72" s="22">
        <f>N72*1.18</f>
        <v>43079.16624</v>
      </c>
      <c r="P72" s="36">
        <v>598.488</v>
      </c>
      <c r="Q72" s="36">
        <v>706.2158400000001</v>
      </c>
      <c r="R72" s="29">
        <v>2</v>
      </c>
    </row>
    <row r="73" spans="1:18" s="30" customFormat="1" ht="12.75">
      <c r="A73" s="31"/>
      <c r="B73" s="32">
        <f>HYPERLINK("http://rucoecom.danfoss.com/online/index.html?cartCodes="&amp;C73,C73)</f>
        <v>0</v>
      </c>
      <c r="C73" s="33" t="s">
        <v>95</v>
      </c>
      <c r="D73" s="34" t="s">
        <v>87</v>
      </c>
      <c r="E73" s="34">
        <v>50</v>
      </c>
      <c r="F73" s="34">
        <v>289</v>
      </c>
      <c r="G73" s="34">
        <v>118</v>
      </c>
      <c r="H73" s="34">
        <v>97.5</v>
      </c>
      <c r="I73" s="34">
        <v>1.34</v>
      </c>
      <c r="J73" s="34">
        <v>5.33</v>
      </c>
      <c r="K73" s="35"/>
      <c r="L73" s="34">
        <v>1</v>
      </c>
      <c r="M73" s="34" t="s">
        <v>25</v>
      </c>
      <c r="N73" s="22">
        <f>P73*курс!$A$1</f>
        <v>43035.256</v>
      </c>
      <c r="O73" s="22">
        <f>N73*1.18</f>
        <v>50781.60208</v>
      </c>
      <c r="P73" s="36">
        <v>705.496</v>
      </c>
      <c r="Q73" s="36">
        <v>832.48528</v>
      </c>
      <c r="R73" s="29">
        <v>2</v>
      </c>
    </row>
    <row r="74" spans="1:18" s="30" customFormat="1" ht="12.75">
      <c r="A74" s="31"/>
      <c r="B74" s="32">
        <f>HYPERLINK("http://rucoecom.danfoss.com/online/index.html?cartCodes="&amp;C74,C74)</f>
        <v>0</v>
      </c>
      <c r="C74" s="33" t="s">
        <v>96</v>
      </c>
      <c r="D74" s="34" t="s">
        <v>87</v>
      </c>
      <c r="E74" s="34">
        <v>60</v>
      </c>
      <c r="F74" s="34">
        <v>289</v>
      </c>
      <c r="G74" s="34">
        <v>118</v>
      </c>
      <c r="H74" s="34">
        <v>115</v>
      </c>
      <c r="I74" s="34">
        <v>1.62</v>
      </c>
      <c r="J74" s="34">
        <v>6.09</v>
      </c>
      <c r="K74" s="35"/>
      <c r="L74" s="34">
        <v>1</v>
      </c>
      <c r="M74" s="34" t="s">
        <v>25</v>
      </c>
      <c r="N74" s="22">
        <f>P74*курс!$A$1</f>
        <v>49562.195</v>
      </c>
      <c r="O74" s="22">
        <f>N74*1.18</f>
        <v>58483.3901</v>
      </c>
      <c r="P74" s="36">
        <v>812.495</v>
      </c>
      <c r="Q74" s="36">
        <v>958.7441</v>
      </c>
      <c r="R74" s="29">
        <v>2</v>
      </c>
    </row>
    <row r="75" spans="1:18" s="30" customFormat="1" ht="12.75">
      <c r="A75" s="31"/>
      <c r="B75" s="32">
        <f>HYPERLINK("http://rucoecom.danfoss.com/online/index.html?cartCodes="&amp;C75,C75)</f>
        <v>0</v>
      </c>
      <c r="C75" s="33" t="s">
        <v>97</v>
      </c>
      <c r="D75" s="34" t="s">
        <v>87</v>
      </c>
      <c r="E75" s="34">
        <v>70</v>
      </c>
      <c r="F75" s="34">
        <v>289</v>
      </c>
      <c r="G75" s="34">
        <v>118</v>
      </c>
      <c r="H75" s="34">
        <v>132.5</v>
      </c>
      <c r="I75" s="34">
        <v>1.9</v>
      </c>
      <c r="J75" s="34">
        <v>6.85</v>
      </c>
      <c r="K75" s="35"/>
      <c r="L75" s="34">
        <v>1</v>
      </c>
      <c r="M75" s="34" t="s">
        <v>25</v>
      </c>
      <c r="N75" s="22">
        <f>P75*курс!$A$1</f>
        <v>56372.600999999995</v>
      </c>
      <c r="O75" s="22">
        <f>N75*1.18</f>
        <v>66519.66918</v>
      </c>
      <c r="P75" s="36">
        <v>924.141</v>
      </c>
      <c r="Q75" s="36">
        <v>1090.4863799999998</v>
      </c>
      <c r="R75" s="29">
        <v>2</v>
      </c>
    </row>
    <row r="76" spans="1:18" s="30" customFormat="1" ht="12.75">
      <c r="A76" s="31"/>
      <c r="B76" s="32">
        <f>HYPERLINK("http://rucoecom.danfoss.com/online/index.html?cartCodes="&amp;C76,C76)</f>
        <v>0</v>
      </c>
      <c r="C76" s="33" t="s">
        <v>98</v>
      </c>
      <c r="D76" s="34" t="s">
        <v>87</v>
      </c>
      <c r="E76" s="34">
        <v>80</v>
      </c>
      <c r="F76" s="34">
        <v>289</v>
      </c>
      <c r="G76" s="34">
        <v>118</v>
      </c>
      <c r="H76" s="34">
        <v>150</v>
      </c>
      <c r="I76" s="34">
        <v>2.18</v>
      </c>
      <c r="J76" s="34">
        <v>7.61</v>
      </c>
      <c r="K76" s="35"/>
      <c r="L76" s="34">
        <v>1</v>
      </c>
      <c r="M76" s="34" t="s">
        <v>25</v>
      </c>
      <c r="N76" s="22">
        <f>P76*курс!$A$1</f>
        <v>62899.54000000001</v>
      </c>
      <c r="O76" s="22">
        <f>N76*1.18</f>
        <v>74221.4572</v>
      </c>
      <c r="P76" s="36">
        <v>1031.14</v>
      </c>
      <c r="Q76" s="36">
        <v>1216.7452</v>
      </c>
      <c r="R76" s="29">
        <v>2</v>
      </c>
    </row>
    <row r="77" spans="1:18" s="30" customFormat="1" ht="12.75">
      <c r="A77" s="31"/>
      <c r="B77" s="32">
        <f>HYPERLINK("http://rucoecom.danfoss.com/online/index.html?cartCodes="&amp;C77,C77)</f>
        <v>0</v>
      </c>
      <c r="C77" s="33" t="s">
        <v>99</v>
      </c>
      <c r="D77" s="34" t="s">
        <v>87</v>
      </c>
      <c r="E77" s="34">
        <v>90</v>
      </c>
      <c r="F77" s="34">
        <v>289</v>
      </c>
      <c r="G77" s="34">
        <v>118</v>
      </c>
      <c r="H77" s="34">
        <v>167.5</v>
      </c>
      <c r="I77" s="34">
        <v>2.46</v>
      </c>
      <c r="J77" s="34">
        <v>8.37</v>
      </c>
      <c r="K77" s="35"/>
      <c r="L77" s="34">
        <v>1</v>
      </c>
      <c r="M77" s="34" t="s">
        <v>25</v>
      </c>
      <c r="N77" s="22">
        <f>P77*курс!$A$1</f>
        <v>69425.93000000001</v>
      </c>
      <c r="O77" s="22">
        <f>N77*1.18</f>
        <v>81922.5974</v>
      </c>
      <c r="P77" s="36">
        <v>1138.13</v>
      </c>
      <c r="Q77" s="36">
        <v>1342.9934</v>
      </c>
      <c r="R77" s="29">
        <v>2</v>
      </c>
    </row>
    <row r="78" spans="1:18" s="30" customFormat="1" ht="12.75">
      <c r="A78" s="31"/>
      <c r="B78" s="32">
        <f>HYPERLINK("http://rucoecom.danfoss.com/online/index.html?cartCodes="&amp;C78,C78)</f>
        <v>0</v>
      </c>
      <c r="C78" s="33" t="s">
        <v>100</v>
      </c>
      <c r="D78" s="34" t="s">
        <v>87</v>
      </c>
      <c r="E78" s="34">
        <v>100</v>
      </c>
      <c r="F78" s="34">
        <v>289</v>
      </c>
      <c r="G78" s="34">
        <v>118</v>
      </c>
      <c r="H78" s="34">
        <v>185</v>
      </c>
      <c r="I78" s="34">
        <v>2.74</v>
      </c>
      <c r="J78" s="34">
        <v>9.129999999999999</v>
      </c>
      <c r="K78" s="35"/>
      <c r="L78" s="34">
        <v>1</v>
      </c>
      <c r="M78" s="34" t="s">
        <v>25</v>
      </c>
      <c r="N78" s="22">
        <f>P78*курс!$A$1</f>
        <v>75951.70999999999</v>
      </c>
      <c r="O78" s="22">
        <f>N78*1.18</f>
        <v>89623.01779999999</v>
      </c>
      <c r="P78" s="36">
        <v>1245.11</v>
      </c>
      <c r="Q78" s="36">
        <v>1469.2297999999998</v>
      </c>
      <c r="R78" s="29">
        <v>2</v>
      </c>
    </row>
    <row r="79" spans="1:18" s="30" customFormat="1" ht="12.75">
      <c r="A79" s="31"/>
      <c r="B79" s="32">
        <f>HYPERLINK("http://rucoecom.danfoss.com/online/index.html?cartCodes="&amp;C79,C79)</f>
        <v>0</v>
      </c>
      <c r="C79" s="33" t="s">
        <v>101</v>
      </c>
      <c r="D79" s="34" t="s">
        <v>87</v>
      </c>
      <c r="E79" s="34">
        <v>110</v>
      </c>
      <c r="F79" s="34">
        <v>289</v>
      </c>
      <c r="G79" s="34">
        <v>118</v>
      </c>
      <c r="H79" s="34">
        <v>202.5</v>
      </c>
      <c r="I79" s="34">
        <v>3.02</v>
      </c>
      <c r="J79" s="34">
        <v>9.889999999999999</v>
      </c>
      <c r="K79" s="35"/>
      <c r="L79" s="34">
        <v>1</v>
      </c>
      <c r="M79" s="34" t="s">
        <v>25</v>
      </c>
      <c r="N79" s="22">
        <f>P79*курс!$A$1</f>
        <v>82477.48999999999</v>
      </c>
      <c r="O79" s="22">
        <f>N79*1.18</f>
        <v>97323.43819999999</v>
      </c>
      <c r="P79" s="36">
        <v>1352.09</v>
      </c>
      <c r="Q79" s="36">
        <v>1595.4661999999998</v>
      </c>
      <c r="R79" s="29">
        <v>2</v>
      </c>
    </row>
    <row r="80" spans="1:18" ht="12.75">
      <c r="A80" s="48"/>
      <c r="B80" s="48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ht="14.25" customHeight="1"/>
    <row r="82" spans="1:17" ht="50.25" customHeight="1">
      <c r="A82" s="50" t="s">
        <v>102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1"/>
      <c r="O82" s="51"/>
      <c r="P82" s="51"/>
      <c r="Q82" s="51"/>
    </row>
    <row r="85" spans="1:18" ht="12.75" customHeight="1">
      <c r="A85" s="8" t="s">
        <v>3</v>
      </c>
      <c r="B85" s="8" t="s">
        <v>4</v>
      </c>
      <c r="C85" s="8" t="s">
        <v>4</v>
      </c>
      <c r="D85" s="8" t="s">
        <v>5</v>
      </c>
      <c r="E85" s="8" t="s">
        <v>6</v>
      </c>
      <c r="F85" s="8" t="s">
        <v>103</v>
      </c>
      <c r="G85" s="8"/>
      <c r="H85" s="8"/>
      <c r="I85" s="8" t="s">
        <v>104</v>
      </c>
      <c r="J85" s="8" t="s">
        <v>9</v>
      </c>
      <c r="K85" s="8" t="s">
        <v>10</v>
      </c>
      <c r="L85" s="8" t="s">
        <v>11</v>
      </c>
      <c r="M85" s="9" t="s">
        <v>12</v>
      </c>
      <c r="N85" s="9" t="s">
        <v>13</v>
      </c>
      <c r="O85" s="9"/>
      <c r="P85" s="9" t="s">
        <v>14</v>
      </c>
      <c r="Q85" s="9"/>
      <c r="R85" s="10"/>
    </row>
    <row r="86" spans="1:18" ht="12.75">
      <c r="A86" s="8"/>
      <c r="B86" s="8"/>
      <c r="C86" s="8"/>
      <c r="D86" s="8"/>
      <c r="E86" s="8"/>
      <c r="F86" s="9" t="s">
        <v>15</v>
      </c>
      <c r="G86" s="9" t="s">
        <v>16</v>
      </c>
      <c r="H86" s="9" t="s">
        <v>17</v>
      </c>
      <c r="I86" s="8"/>
      <c r="J86" s="8"/>
      <c r="K86" s="8"/>
      <c r="L86" s="8"/>
      <c r="M86" s="9"/>
      <c r="N86" s="9" t="s">
        <v>18</v>
      </c>
      <c r="O86" s="9" t="s">
        <v>19</v>
      </c>
      <c r="P86" s="9" t="s">
        <v>18</v>
      </c>
      <c r="Q86" s="9" t="s">
        <v>19</v>
      </c>
      <c r="R86" s="10"/>
    </row>
    <row r="87" spans="1:18" ht="12.75" customHeight="1">
      <c r="A87" s="52" t="s">
        <v>105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3"/>
      <c r="O87" s="53"/>
      <c r="P87" s="53"/>
      <c r="Q87" s="54"/>
      <c r="R87" s="55"/>
    </row>
    <row r="88" spans="1:18" ht="12.75" customHeight="1">
      <c r="A88" s="55"/>
      <c r="B88" s="17">
        <f>HYPERLINK("http://rucoecom.danfoss.com/online/index.html?cartCodes="&amp;C88,C88)</f>
        <v>0</v>
      </c>
      <c r="C88" s="33" t="s">
        <v>106</v>
      </c>
      <c r="D88" s="34" t="s">
        <v>107</v>
      </c>
      <c r="E88" s="34">
        <v>10</v>
      </c>
      <c r="F88" s="34">
        <v>525</v>
      </c>
      <c r="G88" s="34">
        <v>119</v>
      </c>
      <c r="H88" s="34">
        <v>82.5</v>
      </c>
      <c r="I88" s="56">
        <v>0.43</v>
      </c>
      <c r="J88" s="34">
        <v>4.2</v>
      </c>
      <c r="K88" s="35" t="s">
        <v>108</v>
      </c>
      <c r="L88" s="34">
        <v>1</v>
      </c>
      <c r="M88" s="19" t="s">
        <v>25</v>
      </c>
      <c r="N88" s="22">
        <f>P88*курс!$A$1</f>
        <v>13251.911111111112</v>
      </c>
      <c r="O88" s="22">
        <f>N88*1.18</f>
        <v>15637.255111111112</v>
      </c>
      <c r="P88" s="24">
        <v>217.24444444444447</v>
      </c>
      <c r="Q88" s="24">
        <v>256.34844444444445</v>
      </c>
      <c r="R88" s="57">
        <v>2</v>
      </c>
    </row>
    <row r="89" spans="1:18" ht="12.75">
      <c r="A89" s="55"/>
      <c r="B89" s="17">
        <f>HYPERLINK("http://rucoecom.danfoss.com/online/index.html?cartCodes="&amp;C89,C89)</f>
        <v>0</v>
      </c>
      <c r="C89" s="33" t="s">
        <v>109</v>
      </c>
      <c r="D89" s="34" t="s">
        <v>107</v>
      </c>
      <c r="E89" s="34">
        <v>16</v>
      </c>
      <c r="F89" s="34">
        <v>525</v>
      </c>
      <c r="G89" s="34">
        <v>119</v>
      </c>
      <c r="H89" s="34">
        <v>96</v>
      </c>
      <c r="I89" s="56">
        <v>0.76</v>
      </c>
      <c r="J89" s="34">
        <v>5.16</v>
      </c>
      <c r="K89" s="35"/>
      <c r="L89" s="34">
        <v>1</v>
      </c>
      <c r="M89" s="19" t="s">
        <v>25</v>
      </c>
      <c r="N89" s="22">
        <f>P89*курс!$A$1</f>
        <v>17688.39546485261</v>
      </c>
      <c r="O89" s="22">
        <f>N89*1.18</f>
        <v>20872.30664852608</v>
      </c>
      <c r="P89" s="24">
        <v>289.97369614512473</v>
      </c>
      <c r="Q89" s="24">
        <v>342.1689614512471</v>
      </c>
      <c r="R89" s="57">
        <v>2</v>
      </c>
    </row>
    <row r="90" spans="1:18" ht="12.75">
      <c r="A90" s="55"/>
      <c r="B90" s="17">
        <f>HYPERLINK("http://rucoecom.danfoss.com/online/index.html?cartCodes="&amp;C90,C90)</f>
        <v>0</v>
      </c>
      <c r="C90" s="33" t="s">
        <v>110</v>
      </c>
      <c r="D90" s="34" t="s">
        <v>107</v>
      </c>
      <c r="E90" s="34">
        <v>20</v>
      </c>
      <c r="F90" s="34">
        <v>525</v>
      </c>
      <c r="G90" s="34">
        <v>119</v>
      </c>
      <c r="H90" s="34">
        <v>105</v>
      </c>
      <c r="I90" s="56">
        <v>0.9</v>
      </c>
      <c r="J90" s="34">
        <v>5.8</v>
      </c>
      <c r="K90" s="35"/>
      <c r="L90" s="34">
        <v>1</v>
      </c>
      <c r="M90" s="19" t="s">
        <v>25</v>
      </c>
      <c r="N90" s="22">
        <f>P90*курс!$A$1</f>
        <v>20646.051700680273</v>
      </c>
      <c r="O90" s="22">
        <f>N90*1.18</f>
        <v>24362.341006802722</v>
      </c>
      <c r="P90" s="24">
        <v>338.45986394557826</v>
      </c>
      <c r="Q90" s="24">
        <v>399.3826394557823</v>
      </c>
      <c r="R90" s="57">
        <v>2</v>
      </c>
    </row>
    <row r="91" spans="1:18" ht="12.75">
      <c r="A91" s="55"/>
      <c r="B91" s="17">
        <f>HYPERLINK("http://rucoecom.danfoss.com/online/index.html?cartCodes="&amp;C91,C91)</f>
        <v>0</v>
      </c>
      <c r="C91" s="33" t="s">
        <v>111</v>
      </c>
      <c r="D91" s="34" t="s">
        <v>107</v>
      </c>
      <c r="E91" s="34">
        <v>26</v>
      </c>
      <c r="F91" s="34">
        <v>525</v>
      </c>
      <c r="G91" s="34">
        <v>119</v>
      </c>
      <c r="H91" s="56">
        <v>118.5</v>
      </c>
      <c r="I91" s="56">
        <v>1.3</v>
      </c>
      <c r="J91" s="34">
        <v>6.76</v>
      </c>
      <c r="K91" s="35"/>
      <c r="L91" s="34">
        <v>1</v>
      </c>
      <c r="M91" s="19" t="s">
        <v>25</v>
      </c>
      <c r="N91" s="22">
        <f>P91*курс!$A$1</f>
        <v>25080.61798941799</v>
      </c>
      <c r="O91" s="22">
        <f>N91*1.18</f>
        <v>29595.12922751323</v>
      </c>
      <c r="P91" s="24">
        <v>411.157671957672</v>
      </c>
      <c r="Q91" s="24">
        <v>485.1660529100529</v>
      </c>
      <c r="R91" s="57">
        <v>2</v>
      </c>
    </row>
    <row r="92" spans="1:18" ht="12.75">
      <c r="A92" s="55"/>
      <c r="B92" s="17">
        <f>HYPERLINK("http://rucoecom.danfoss.com/online/index.html?cartCodes="&amp;C92,C92)</f>
        <v>0</v>
      </c>
      <c r="C92" s="33" t="s">
        <v>112</v>
      </c>
      <c r="D92" s="34" t="s">
        <v>107</v>
      </c>
      <c r="E92" s="34">
        <v>30</v>
      </c>
      <c r="F92" s="34">
        <v>525</v>
      </c>
      <c r="G92" s="34">
        <v>119</v>
      </c>
      <c r="H92" s="56">
        <v>127.5</v>
      </c>
      <c r="I92" s="56">
        <v>1.51</v>
      </c>
      <c r="J92" s="34">
        <v>7.4</v>
      </c>
      <c r="K92" s="35"/>
      <c r="L92" s="34">
        <v>1</v>
      </c>
      <c r="M92" s="19" t="s">
        <v>25</v>
      </c>
      <c r="N92" s="22">
        <f>P92*курс!$A$1</f>
        <v>28038.274225245656</v>
      </c>
      <c r="O92" s="22">
        <f>N92*1.18</f>
        <v>33085.16358578987</v>
      </c>
      <c r="P92" s="24">
        <v>459.6438397581255</v>
      </c>
      <c r="Q92" s="24">
        <v>542.3797309145881</v>
      </c>
      <c r="R92" s="57">
        <v>2</v>
      </c>
    </row>
    <row r="93" spans="1:18" ht="12.75">
      <c r="A93" s="55"/>
      <c r="B93" s="17">
        <f>HYPERLINK("http://rucoecom.danfoss.com/online/index.html?cartCodes="&amp;C93,C93)</f>
        <v>0</v>
      </c>
      <c r="C93" s="33" t="s">
        <v>113</v>
      </c>
      <c r="D93" s="34" t="s">
        <v>107</v>
      </c>
      <c r="E93" s="34">
        <v>36</v>
      </c>
      <c r="F93" s="34">
        <v>525</v>
      </c>
      <c r="G93" s="34">
        <v>119</v>
      </c>
      <c r="H93" s="34">
        <v>141</v>
      </c>
      <c r="I93" s="56">
        <v>1.83</v>
      </c>
      <c r="J93" s="34">
        <v>8.36</v>
      </c>
      <c r="K93" s="35"/>
      <c r="L93" s="34">
        <v>1</v>
      </c>
      <c r="M93" s="19" t="s">
        <v>25</v>
      </c>
      <c r="N93" s="22">
        <f>P93*курс!$A$1</f>
        <v>32472.840513983378</v>
      </c>
      <c r="O93" s="22">
        <f>N93*1.18</f>
        <v>38317.95180650039</v>
      </c>
      <c r="P93" s="24">
        <v>532.3416477702193</v>
      </c>
      <c r="Q93" s="24">
        <v>628.1631443688588</v>
      </c>
      <c r="R93" s="57">
        <v>2</v>
      </c>
    </row>
    <row r="94" spans="1:18" ht="12.75">
      <c r="A94" s="55"/>
      <c r="B94" s="17">
        <f>HYPERLINK("http://rucoecom.danfoss.com/online/index.html?cartCodes="&amp;C94,C94)</f>
        <v>0</v>
      </c>
      <c r="C94" s="33" t="s">
        <v>114</v>
      </c>
      <c r="D94" s="34" t="s">
        <v>107</v>
      </c>
      <c r="E94" s="34">
        <v>40</v>
      </c>
      <c r="F94" s="34">
        <v>525</v>
      </c>
      <c r="G94" s="34">
        <v>119</v>
      </c>
      <c r="H94" s="34">
        <v>150</v>
      </c>
      <c r="I94" s="56">
        <v>2.05</v>
      </c>
      <c r="J94" s="34">
        <v>9</v>
      </c>
      <c r="K94" s="35"/>
      <c r="L94" s="34">
        <v>1</v>
      </c>
      <c r="M94" s="19" t="s">
        <v>25</v>
      </c>
      <c r="N94" s="22">
        <f>P94*курс!$A$1</f>
        <v>33266.919425547996</v>
      </c>
      <c r="O94" s="22">
        <f>N94*1.18</f>
        <v>39254.96492214663</v>
      </c>
      <c r="P94" s="24">
        <v>545.3593348450491</v>
      </c>
      <c r="Q94" s="24">
        <v>643.5240151171579</v>
      </c>
      <c r="R94" s="57">
        <v>2</v>
      </c>
    </row>
    <row r="95" spans="1:18" ht="12.75">
      <c r="A95" s="55"/>
      <c r="B95" s="17">
        <f>HYPERLINK("http://rucoecom.danfoss.com/online/index.html?cartCodes="&amp;C95,C95)</f>
        <v>0</v>
      </c>
      <c r="C95" s="33" t="s">
        <v>115</v>
      </c>
      <c r="D95" s="34" t="s">
        <v>107</v>
      </c>
      <c r="E95" s="34">
        <v>50</v>
      </c>
      <c r="F95" s="34">
        <v>525</v>
      </c>
      <c r="G95" s="34">
        <v>119</v>
      </c>
      <c r="H95" s="56">
        <v>175.5</v>
      </c>
      <c r="I95" s="56">
        <v>2.6</v>
      </c>
      <c r="J95" s="34">
        <v>10.6</v>
      </c>
      <c r="K95" s="35"/>
      <c r="L95" s="34">
        <v>1</v>
      </c>
      <c r="M95" s="19" t="s">
        <v>25</v>
      </c>
      <c r="N95" s="22">
        <f>P95*курс!$A$1</f>
        <v>40118.24761904762</v>
      </c>
      <c r="O95" s="22">
        <f>N95*1.18</f>
        <v>47339.532190476195</v>
      </c>
      <c r="P95" s="24">
        <v>657.6761904761905</v>
      </c>
      <c r="Q95" s="24">
        <v>776.0579047619049</v>
      </c>
      <c r="R95" s="57">
        <v>2</v>
      </c>
    </row>
    <row r="96" spans="1:18" ht="12.75">
      <c r="A96" s="55"/>
      <c r="B96" s="17">
        <f>HYPERLINK("http://rucoecom.danfoss.com/online/index.html?cartCodes="&amp;C96,C96)</f>
        <v>0</v>
      </c>
      <c r="C96" s="33" t="s">
        <v>116</v>
      </c>
      <c r="D96" s="34" t="s">
        <v>107</v>
      </c>
      <c r="E96" s="34">
        <v>60</v>
      </c>
      <c r="F96" s="34">
        <v>525</v>
      </c>
      <c r="G96" s="34">
        <v>119</v>
      </c>
      <c r="H96" s="34">
        <v>195</v>
      </c>
      <c r="I96" s="56">
        <v>3.13</v>
      </c>
      <c r="J96" s="34">
        <v>12.2</v>
      </c>
      <c r="K96" s="35"/>
      <c r="L96" s="34">
        <v>1</v>
      </c>
      <c r="M96" s="19" t="s">
        <v>25</v>
      </c>
      <c r="N96" s="22">
        <f>P96*курс!$A$1</f>
        <v>46969.57581254725</v>
      </c>
      <c r="O96" s="22">
        <f>N96*1.18</f>
        <v>55424.09945880575</v>
      </c>
      <c r="P96" s="24">
        <v>769.9930461073319</v>
      </c>
      <c r="Q96" s="24">
        <v>908.5917944066516</v>
      </c>
      <c r="R96" s="57">
        <v>2</v>
      </c>
    </row>
    <row r="97" spans="1:18" ht="12.75">
      <c r="A97" s="55"/>
      <c r="B97" s="17">
        <f>HYPERLINK("http://rucoecom.danfoss.com/online/index.html?cartCodes="&amp;C97,C97)</f>
        <v>0</v>
      </c>
      <c r="C97" s="33" t="s">
        <v>117</v>
      </c>
      <c r="D97" s="34" t="s">
        <v>107</v>
      </c>
      <c r="E97" s="34">
        <v>70</v>
      </c>
      <c r="F97" s="34">
        <v>525</v>
      </c>
      <c r="G97" s="34">
        <v>119</v>
      </c>
      <c r="H97" s="56">
        <v>217.5</v>
      </c>
      <c r="I97" s="56">
        <v>3.67</v>
      </c>
      <c r="J97" s="34">
        <v>13.8</v>
      </c>
      <c r="K97" s="35"/>
      <c r="L97" s="34">
        <v>1</v>
      </c>
      <c r="M97" s="19" t="s">
        <v>25</v>
      </c>
      <c r="N97" s="22">
        <f>P97*курс!$A$1</f>
        <v>53820.904006046876</v>
      </c>
      <c r="O97" s="22">
        <f>N97*1.18</f>
        <v>63508.66672713531</v>
      </c>
      <c r="P97" s="24">
        <v>882.3099017384734</v>
      </c>
      <c r="Q97" s="24">
        <v>1041.1256840513986</v>
      </c>
      <c r="R97" s="57">
        <v>2</v>
      </c>
    </row>
    <row r="98" spans="1:18" ht="12.75">
      <c r="A98" s="55"/>
      <c r="B98" s="17">
        <f>HYPERLINK("http://rucoecom.danfoss.com/online/index.html?cartCodes="&amp;C98,C98)</f>
        <v>0</v>
      </c>
      <c r="C98" s="33" t="s">
        <v>118</v>
      </c>
      <c r="D98" s="34" t="s">
        <v>107</v>
      </c>
      <c r="E98" s="34">
        <v>80</v>
      </c>
      <c r="F98" s="34">
        <v>525</v>
      </c>
      <c r="G98" s="34">
        <v>119</v>
      </c>
      <c r="H98" s="34">
        <v>240</v>
      </c>
      <c r="I98" s="56">
        <v>4.21</v>
      </c>
      <c r="J98" s="34">
        <v>15.4</v>
      </c>
      <c r="K98" s="35"/>
      <c r="L98" s="34">
        <v>1</v>
      </c>
      <c r="M98" s="19" t="s">
        <v>25</v>
      </c>
      <c r="N98" s="22">
        <f>P98*курс!$A$1</f>
        <v>60672.23219954649</v>
      </c>
      <c r="O98" s="22">
        <f>N98*1.18</f>
        <v>71593.23399546485</v>
      </c>
      <c r="P98" s="24">
        <v>994.6267573696146</v>
      </c>
      <c r="Q98" s="24">
        <v>1173.6595736961451</v>
      </c>
      <c r="R98" s="57">
        <v>2</v>
      </c>
    </row>
    <row r="99" spans="1:18" ht="12.75">
      <c r="A99" s="55"/>
      <c r="B99" s="17">
        <f>HYPERLINK("http://rucoecom.danfoss.com/online/index.html?cartCodes="&amp;C99,C99)</f>
        <v>0</v>
      </c>
      <c r="C99" s="33" t="s">
        <v>119</v>
      </c>
      <c r="D99" s="34" t="s">
        <v>107</v>
      </c>
      <c r="E99" s="34">
        <v>90</v>
      </c>
      <c r="F99" s="34">
        <v>525</v>
      </c>
      <c r="G99" s="34">
        <v>119</v>
      </c>
      <c r="H99" s="56">
        <v>262.5</v>
      </c>
      <c r="I99" s="56">
        <v>4.86</v>
      </c>
      <c r="J99" s="34">
        <v>17</v>
      </c>
      <c r="K99" s="35"/>
      <c r="L99" s="34">
        <v>1</v>
      </c>
      <c r="M99" s="19" t="s">
        <v>25</v>
      </c>
      <c r="N99" s="22">
        <f>P99*курс!$A$1</f>
        <v>67523.56039304612</v>
      </c>
      <c r="O99" s="22">
        <f>N99*1.18</f>
        <v>79677.80126379442</v>
      </c>
      <c r="P99" s="24">
        <v>1106.9436130007562</v>
      </c>
      <c r="Q99" s="24">
        <v>1306.193463340892</v>
      </c>
      <c r="R99" s="57">
        <v>2</v>
      </c>
    </row>
    <row r="100" spans="1:18" ht="12.75">
      <c r="A100" s="55"/>
      <c r="B100" s="17">
        <f>HYPERLINK("http://rucoecom.danfoss.com/online/index.html?cartCodes="&amp;C100,C100)</f>
        <v>0</v>
      </c>
      <c r="C100" s="33" t="s">
        <v>120</v>
      </c>
      <c r="D100" s="34" t="s">
        <v>107</v>
      </c>
      <c r="E100" s="34">
        <v>100</v>
      </c>
      <c r="F100" s="34">
        <v>525</v>
      </c>
      <c r="G100" s="34">
        <v>119</v>
      </c>
      <c r="H100" s="34">
        <v>285</v>
      </c>
      <c r="I100" s="56">
        <v>5.3</v>
      </c>
      <c r="J100" s="34">
        <v>18.6</v>
      </c>
      <c r="K100" s="35"/>
      <c r="L100" s="34">
        <v>1</v>
      </c>
      <c r="M100" s="19" t="s">
        <v>25</v>
      </c>
      <c r="N100" s="22">
        <f>P100*курс!$A$1</f>
        <v>74376.80665154952</v>
      </c>
      <c r="O100" s="22">
        <f>N100*1.18</f>
        <v>87764.63184882843</v>
      </c>
      <c r="P100" s="24">
        <v>1219.2919123204838</v>
      </c>
      <c r="Q100" s="24">
        <v>1438.7644565381709</v>
      </c>
      <c r="R100" s="57">
        <v>2</v>
      </c>
    </row>
    <row r="101" spans="1:18" ht="12.75">
      <c r="A101" s="55"/>
      <c r="B101" s="17">
        <f>HYPERLINK("http://rucoecom.danfoss.com/online/index.html?cartCodes="&amp;C101,C101)</f>
        <v>0</v>
      </c>
      <c r="C101" s="33" t="s">
        <v>121</v>
      </c>
      <c r="D101" s="34" t="s">
        <v>107</v>
      </c>
      <c r="E101" s="34">
        <v>110</v>
      </c>
      <c r="F101" s="34">
        <v>525</v>
      </c>
      <c r="G101" s="34">
        <v>119</v>
      </c>
      <c r="H101" s="56">
        <v>307.5</v>
      </c>
      <c r="I101" s="56">
        <v>5.83</v>
      </c>
      <c r="J101" s="34">
        <v>20.2</v>
      </c>
      <c r="K101" s="35"/>
      <c r="L101" s="34">
        <v>1</v>
      </c>
      <c r="M101" s="19" t="s">
        <v>25</v>
      </c>
      <c r="N101" s="22">
        <f>P101*курс!$A$1</f>
        <v>81228.13484504915</v>
      </c>
      <c r="O101" s="22">
        <f>N101*1.18</f>
        <v>95849.19911715799</v>
      </c>
      <c r="P101" s="24">
        <v>1331.6087679516254</v>
      </c>
      <c r="Q101" s="24">
        <v>1571.2983461829178</v>
      </c>
      <c r="R101" s="57">
        <v>2</v>
      </c>
    </row>
    <row r="102" spans="1:18" ht="12.75">
      <c r="A102" s="55"/>
      <c r="B102" s="17">
        <f>HYPERLINK("http://rucoecom.danfoss.com/online/index.html?cartCodes="&amp;C102,C102)</f>
        <v>0</v>
      </c>
      <c r="C102" s="33" t="s">
        <v>122</v>
      </c>
      <c r="D102" s="34" t="s">
        <v>107</v>
      </c>
      <c r="E102" s="34">
        <v>120</v>
      </c>
      <c r="F102" s="34">
        <v>525</v>
      </c>
      <c r="G102" s="34">
        <v>119</v>
      </c>
      <c r="H102" s="34">
        <v>330</v>
      </c>
      <c r="I102" s="56">
        <v>6.37</v>
      </c>
      <c r="J102" s="34">
        <v>21.8</v>
      </c>
      <c r="K102" s="35"/>
      <c r="L102" s="34">
        <v>1</v>
      </c>
      <c r="M102" s="19" t="s">
        <v>25</v>
      </c>
      <c r="N102" s="22">
        <f>P102*курс!$A$1</f>
        <v>88079.46303854874</v>
      </c>
      <c r="O102" s="22">
        <f>N102*1.18</f>
        <v>103933.76638548751</v>
      </c>
      <c r="P102" s="24">
        <v>1443.9256235827663</v>
      </c>
      <c r="Q102" s="24">
        <v>1703.8322358276644</v>
      </c>
      <c r="R102" s="57">
        <v>2</v>
      </c>
    </row>
    <row r="103" spans="1:18" ht="16.5" customHeight="1">
      <c r="A103" s="52" t="s">
        <v>123</v>
      </c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3"/>
      <c r="O103" s="53"/>
      <c r="P103" s="53"/>
      <c r="Q103" s="54"/>
      <c r="R103" s="55"/>
    </row>
    <row r="104" spans="1:18" ht="12.75" customHeight="1">
      <c r="A104" s="55"/>
      <c r="B104" s="17">
        <f>HYPERLINK("http://rucoecom.danfoss.com/online/index.html?cartCodes="&amp;C104,C104)</f>
        <v>0</v>
      </c>
      <c r="C104" s="33" t="s">
        <v>124</v>
      </c>
      <c r="D104" s="34" t="s">
        <v>125</v>
      </c>
      <c r="E104" s="34">
        <v>10</v>
      </c>
      <c r="F104" s="34">
        <v>525</v>
      </c>
      <c r="G104" s="34">
        <v>119</v>
      </c>
      <c r="H104" s="34">
        <v>82.5</v>
      </c>
      <c r="I104" s="56">
        <v>0.4</v>
      </c>
      <c r="J104" s="34">
        <v>4.2</v>
      </c>
      <c r="K104" s="35" t="s">
        <v>126</v>
      </c>
      <c r="L104" s="34">
        <v>1</v>
      </c>
      <c r="M104" s="19" t="s">
        <v>25</v>
      </c>
      <c r="N104" s="22">
        <f>P104*курс!$A$1</f>
        <v>13251.911111111112</v>
      </c>
      <c r="O104" s="22">
        <f>N104*1.18</f>
        <v>15637.255111111112</v>
      </c>
      <c r="P104" s="24">
        <v>217.24444444444447</v>
      </c>
      <c r="Q104" s="24">
        <v>256.34844444444445</v>
      </c>
      <c r="R104" s="57">
        <v>2</v>
      </c>
    </row>
    <row r="105" spans="1:18" ht="12.75">
      <c r="A105" s="55"/>
      <c r="B105" s="17">
        <f>HYPERLINK("http://rucoecom.danfoss.com/online/index.html?cartCodes="&amp;C105,C105)</f>
        <v>0</v>
      </c>
      <c r="C105" s="33" t="s">
        <v>127</v>
      </c>
      <c r="D105" s="34" t="s">
        <v>125</v>
      </c>
      <c r="E105" s="34">
        <v>16</v>
      </c>
      <c r="F105" s="34">
        <v>525</v>
      </c>
      <c r="G105" s="34">
        <v>119</v>
      </c>
      <c r="H105" s="34">
        <v>96</v>
      </c>
      <c r="I105" s="56">
        <v>0.71</v>
      </c>
      <c r="J105" s="34">
        <v>5.16</v>
      </c>
      <c r="K105" s="35"/>
      <c r="L105" s="34">
        <v>1</v>
      </c>
      <c r="M105" s="19" t="s">
        <v>25</v>
      </c>
      <c r="N105" s="22">
        <f>P105*курс!$A$1</f>
        <v>17688.39546485261</v>
      </c>
      <c r="O105" s="22">
        <f>N105*1.18</f>
        <v>20872.30664852608</v>
      </c>
      <c r="P105" s="24">
        <v>289.97369614512473</v>
      </c>
      <c r="Q105" s="24">
        <v>342.1689614512471</v>
      </c>
      <c r="R105" s="57">
        <v>2</v>
      </c>
    </row>
    <row r="106" spans="1:18" ht="12.75">
      <c r="A106" s="55"/>
      <c r="B106" s="17">
        <f>HYPERLINK("http://rucoecom.danfoss.com/online/index.html?cartCodes="&amp;C106,C106)</f>
        <v>0</v>
      </c>
      <c r="C106" s="33" t="s">
        <v>128</v>
      </c>
      <c r="D106" s="34" t="s">
        <v>125</v>
      </c>
      <c r="E106" s="34">
        <v>20</v>
      </c>
      <c r="F106" s="34">
        <v>525</v>
      </c>
      <c r="G106" s="34">
        <v>119</v>
      </c>
      <c r="H106" s="34">
        <v>105</v>
      </c>
      <c r="I106" s="56">
        <v>0.91</v>
      </c>
      <c r="J106" s="34">
        <v>5.8</v>
      </c>
      <c r="K106" s="35"/>
      <c r="L106" s="34">
        <v>1</v>
      </c>
      <c r="M106" s="19" t="s">
        <v>25</v>
      </c>
      <c r="N106" s="22">
        <f>P106*курс!$A$1</f>
        <v>20646.051700680273</v>
      </c>
      <c r="O106" s="22">
        <f>N106*1.18</f>
        <v>24362.341006802722</v>
      </c>
      <c r="P106" s="24">
        <v>338.45986394557826</v>
      </c>
      <c r="Q106" s="24">
        <v>399.3826394557823</v>
      </c>
      <c r="R106" s="57">
        <v>2</v>
      </c>
    </row>
    <row r="107" spans="1:18" ht="12.75">
      <c r="A107" s="55"/>
      <c r="B107" s="17">
        <f>HYPERLINK("http://rucoecom.danfoss.com/online/index.html?cartCodes="&amp;C107,C107)</f>
        <v>0</v>
      </c>
      <c r="C107" s="33" t="s">
        <v>129</v>
      </c>
      <c r="D107" s="34" t="s">
        <v>125</v>
      </c>
      <c r="E107" s="34">
        <v>26</v>
      </c>
      <c r="F107" s="34">
        <v>525</v>
      </c>
      <c r="G107" s="34">
        <v>119</v>
      </c>
      <c r="H107" s="56">
        <v>118.5</v>
      </c>
      <c r="I107" s="56">
        <v>1.22</v>
      </c>
      <c r="J107" s="34">
        <v>6.76</v>
      </c>
      <c r="K107" s="35"/>
      <c r="L107" s="34">
        <v>1</v>
      </c>
      <c r="M107" s="19" t="s">
        <v>25</v>
      </c>
      <c r="N107" s="22">
        <f>P107*курс!$A$1</f>
        <v>25080.61798941799</v>
      </c>
      <c r="O107" s="22">
        <f>N107*1.18</f>
        <v>29595.12922751323</v>
      </c>
      <c r="P107" s="24">
        <v>411.157671957672</v>
      </c>
      <c r="Q107" s="24">
        <v>485.1660529100529</v>
      </c>
      <c r="R107" s="57">
        <v>2</v>
      </c>
    </row>
    <row r="108" spans="1:18" ht="12.75">
      <c r="A108" s="55"/>
      <c r="B108" s="17">
        <f>HYPERLINK("http://rucoecom.danfoss.com/online/index.html?cartCodes="&amp;C108,C108)</f>
        <v>0</v>
      </c>
      <c r="C108" s="33" t="s">
        <v>130</v>
      </c>
      <c r="D108" s="34" t="s">
        <v>125</v>
      </c>
      <c r="E108" s="34">
        <v>30</v>
      </c>
      <c r="F108" s="34">
        <v>525</v>
      </c>
      <c r="G108" s="34">
        <v>119</v>
      </c>
      <c r="H108" s="56">
        <v>127.5</v>
      </c>
      <c r="I108" s="56">
        <v>1.42</v>
      </c>
      <c r="J108" s="34">
        <v>7.4</v>
      </c>
      <c r="K108" s="35"/>
      <c r="L108" s="34">
        <v>1</v>
      </c>
      <c r="M108" s="19" t="s">
        <v>25</v>
      </c>
      <c r="N108" s="22">
        <f>P108*курс!$A$1</f>
        <v>28038.274225245656</v>
      </c>
      <c r="O108" s="22">
        <f>N108*1.18</f>
        <v>33085.16358578987</v>
      </c>
      <c r="P108" s="24">
        <v>459.6438397581255</v>
      </c>
      <c r="Q108" s="24">
        <v>542.3797309145881</v>
      </c>
      <c r="R108" s="57">
        <v>2</v>
      </c>
    </row>
    <row r="109" spans="1:18" ht="12.75">
      <c r="A109" s="55"/>
      <c r="B109" s="17">
        <f>HYPERLINK("http://rucoecom.danfoss.com/online/index.html?cartCodes="&amp;C109,C109)</f>
        <v>0</v>
      </c>
      <c r="C109" s="33" t="s">
        <v>131</v>
      </c>
      <c r="D109" s="34" t="s">
        <v>125</v>
      </c>
      <c r="E109" s="34">
        <v>36</v>
      </c>
      <c r="F109" s="34">
        <v>525</v>
      </c>
      <c r="G109" s="34">
        <v>119</v>
      </c>
      <c r="H109" s="34">
        <v>141</v>
      </c>
      <c r="I109" s="56">
        <v>1.73</v>
      </c>
      <c r="J109" s="34">
        <v>8.36</v>
      </c>
      <c r="K109" s="35"/>
      <c r="L109" s="34">
        <v>1</v>
      </c>
      <c r="M109" s="19" t="s">
        <v>25</v>
      </c>
      <c r="N109" s="22">
        <f>P109*курс!$A$1</f>
        <v>32472.840513983378</v>
      </c>
      <c r="O109" s="22">
        <f>N109*1.18</f>
        <v>38317.95180650039</v>
      </c>
      <c r="P109" s="24">
        <v>532.3416477702193</v>
      </c>
      <c r="Q109" s="24">
        <v>628.1631443688588</v>
      </c>
      <c r="R109" s="57">
        <v>2</v>
      </c>
    </row>
    <row r="110" spans="1:18" ht="12.75">
      <c r="A110" s="55"/>
      <c r="B110" s="17">
        <f>HYPERLINK("http://rucoecom.danfoss.com/online/index.html?cartCodes="&amp;C110,C110)</f>
        <v>0</v>
      </c>
      <c r="C110" s="33" t="s">
        <v>132</v>
      </c>
      <c r="D110" s="34" t="s">
        <v>125</v>
      </c>
      <c r="E110" s="34">
        <v>40</v>
      </c>
      <c r="F110" s="34">
        <v>525</v>
      </c>
      <c r="G110" s="34">
        <v>119</v>
      </c>
      <c r="H110" s="34">
        <v>150</v>
      </c>
      <c r="I110" s="56">
        <v>1.9300000000000002</v>
      </c>
      <c r="J110" s="34">
        <v>9</v>
      </c>
      <c r="K110" s="35"/>
      <c r="L110" s="34">
        <v>1</v>
      </c>
      <c r="M110" s="19" t="s">
        <v>25</v>
      </c>
      <c r="N110" s="22">
        <f>P110*курс!$A$1</f>
        <v>33266.919425547996</v>
      </c>
      <c r="O110" s="22">
        <f>N110*1.18</f>
        <v>39254.96492214663</v>
      </c>
      <c r="P110" s="24">
        <v>545.3593348450491</v>
      </c>
      <c r="Q110" s="24">
        <v>643.5240151171579</v>
      </c>
      <c r="R110" s="57">
        <v>2</v>
      </c>
    </row>
    <row r="111" spans="1:18" ht="12.75">
      <c r="A111" s="55"/>
      <c r="B111" s="17">
        <f>HYPERLINK("http://rucoecom.danfoss.com/online/index.html?cartCodes="&amp;C111,C111)</f>
        <v>0</v>
      </c>
      <c r="C111" s="33" t="s">
        <v>133</v>
      </c>
      <c r="D111" s="34" t="s">
        <v>125</v>
      </c>
      <c r="E111" s="34">
        <v>50</v>
      </c>
      <c r="F111" s="34">
        <v>525</v>
      </c>
      <c r="G111" s="34">
        <v>119</v>
      </c>
      <c r="H111" s="56">
        <v>175.5</v>
      </c>
      <c r="I111" s="56">
        <v>2.44</v>
      </c>
      <c r="J111" s="34">
        <v>10.6</v>
      </c>
      <c r="K111" s="35"/>
      <c r="L111" s="34">
        <v>1</v>
      </c>
      <c r="M111" s="19" t="s">
        <v>25</v>
      </c>
      <c r="N111" s="22">
        <f>P111*курс!$A$1</f>
        <v>40118.24761904762</v>
      </c>
      <c r="O111" s="22">
        <f>N111*1.18</f>
        <v>47339.532190476195</v>
      </c>
      <c r="P111" s="24">
        <v>657.6761904761905</v>
      </c>
      <c r="Q111" s="24">
        <v>776.0579047619049</v>
      </c>
      <c r="R111" s="57">
        <v>2</v>
      </c>
    </row>
    <row r="112" spans="1:18" ht="12.75">
      <c r="A112" s="55"/>
      <c r="B112" s="17">
        <f>HYPERLINK("http://rucoecom.danfoss.com/online/index.html?cartCodes="&amp;C112,C112)</f>
        <v>0</v>
      </c>
      <c r="C112" s="33" t="s">
        <v>134</v>
      </c>
      <c r="D112" s="34" t="s">
        <v>125</v>
      </c>
      <c r="E112" s="34">
        <v>60</v>
      </c>
      <c r="F112" s="34">
        <v>525</v>
      </c>
      <c r="G112" s="34">
        <v>119</v>
      </c>
      <c r="H112" s="34">
        <v>195</v>
      </c>
      <c r="I112" s="56">
        <v>2.95</v>
      </c>
      <c r="J112" s="34">
        <v>12.2</v>
      </c>
      <c r="K112" s="35"/>
      <c r="L112" s="34">
        <v>1</v>
      </c>
      <c r="M112" s="19" t="s">
        <v>25</v>
      </c>
      <c r="N112" s="22">
        <f>P112*курс!$A$1</f>
        <v>46969.57581254725</v>
      </c>
      <c r="O112" s="22">
        <f>N112*1.18</f>
        <v>55424.09945880575</v>
      </c>
      <c r="P112" s="24">
        <v>769.9930461073319</v>
      </c>
      <c r="Q112" s="24">
        <v>908.5917944066516</v>
      </c>
      <c r="R112" s="57">
        <v>2</v>
      </c>
    </row>
    <row r="113" spans="1:18" ht="12.75">
      <c r="A113" s="55"/>
      <c r="B113" s="17">
        <f>HYPERLINK("http://rucoecom.danfoss.com/online/index.html?cartCodes="&amp;C113,C113)</f>
        <v>0</v>
      </c>
      <c r="C113" s="33" t="s">
        <v>135</v>
      </c>
      <c r="D113" s="34" t="s">
        <v>125</v>
      </c>
      <c r="E113" s="34">
        <v>70</v>
      </c>
      <c r="F113" s="34">
        <v>525</v>
      </c>
      <c r="G113" s="34">
        <v>119</v>
      </c>
      <c r="H113" s="56">
        <v>217.5</v>
      </c>
      <c r="I113" s="56">
        <v>3.46</v>
      </c>
      <c r="J113" s="34">
        <v>13.8</v>
      </c>
      <c r="K113" s="35"/>
      <c r="L113" s="34">
        <v>1</v>
      </c>
      <c r="M113" s="19" t="s">
        <v>25</v>
      </c>
      <c r="N113" s="22">
        <f>P113*курс!$A$1</f>
        <v>53820.904006046876</v>
      </c>
      <c r="O113" s="22">
        <f>N113*1.18</f>
        <v>63508.66672713531</v>
      </c>
      <c r="P113" s="24">
        <v>882.3099017384734</v>
      </c>
      <c r="Q113" s="24">
        <v>1041.1256840513986</v>
      </c>
      <c r="R113" s="57">
        <v>2</v>
      </c>
    </row>
    <row r="114" spans="1:18" ht="12.75">
      <c r="A114" s="55"/>
      <c r="B114" s="17">
        <f>HYPERLINK("http://rucoecom.danfoss.com/online/index.html?cartCodes="&amp;C114,C114)</f>
        <v>0</v>
      </c>
      <c r="C114" s="33" t="s">
        <v>136</v>
      </c>
      <c r="D114" s="34" t="s">
        <v>125</v>
      </c>
      <c r="E114" s="34">
        <v>80</v>
      </c>
      <c r="F114" s="34">
        <v>525</v>
      </c>
      <c r="G114" s="34">
        <v>119</v>
      </c>
      <c r="H114" s="34">
        <v>240</v>
      </c>
      <c r="I114" s="56">
        <v>3.97</v>
      </c>
      <c r="J114" s="34">
        <v>15.4</v>
      </c>
      <c r="K114" s="35"/>
      <c r="L114" s="34">
        <v>1</v>
      </c>
      <c r="M114" s="19" t="s">
        <v>25</v>
      </c>
      <c r="N114" s="22">
        <f>P114*курс!$A$1</f>
        <v>60672.23219954649</v>
      </c>
      <c r="O114" s="22">
        <f>N114*1.18</f>
        <v>71593.23399546485</v>
      </c>
      <c r="P114" s="24">
        <v>994.6267573696146</v>
      </c>
      <c r="Q114" s="24">
        <v>1173.6595736961451</v>
      </c>
      <c r="R114" s="57">
        <v>2</v>
      </c>
    </row>
    <row r="115" spans="1:18" ht="12.75">
      <c r="A115" s="55"/>
      <c r="B115" s="17">
        <f>HYPERLINK("http://rucoecom.danfoss.com/online/index.html?cartCodes="&amp;C115,C115)</f>
        <v>0</v>
      </c>
      <c r="C115" s="33" t="s">
        <v>137</v>
      </c>
      <c r="D115" s="34" t="s">
        <v>125</v>
      </c>
      <c r="E115" s="34">
        <v>90</v>
      </c>
      <c r="F115" s="34">
        <v>525</v>
      </c>
      <c r="G115" s="34">
        <v>119</v>
      </c>
      <c r="H115" s="56">
        <v>262.5</v>
      </c>
      <c r="I115" s="56">
        <v>4.48</v>
      </c>
      <c r="J115" s="34">
        <v>17</v>
      </c>
      <c r="K115" s="35"/>
      <c r="L115" s="34">
        <v>1</v>
      </c>
      <c r="M115" s="19" t="s">
        <v>25</v>
      </c>
      <c r="N115" s="22">
        <f>P115*курс!$A$1</f>
        <v>67523.56039304612</v>
      </c>
      <c r="O115" s="22">
        <f>N115*1.18</f>
        <v>79677.80126379442</v>
      </c>
      <c r="P115" s="24">
        <v>1106.9436130007562</v>
      </c>
      <c r="Q115" s="24">
        <v>1306.193463340892</v>
      </c>
      <c r="R115" s="57">
        <v>2</v>
      </c>
    </row>
    <row r="116" spans="1:18" ht="12.75">
      <c r="A116" s="55"/>
      <c r="B116" s="17">
        <f>HYPERLINK("http://rucoecom.danfoss.com/online/index.html?cartCodes="&amp;C116,C116)</f>
        <v>0</v>
      </c>
      <c r="C116" s="33" t="s">
        <v>138</v>
      </c>
      <c r="D116" s="34" t="s">
        <v>125</v>
      </c>
      <c r="E116" s="34">
        <v>100</v>
      </c>
      <c r="F116" s="34">
        <v>525</v>
      </c>
      <c r="G116" s="34">
        <v>119</v>
      </c>
      <c r="H116" s="34">
        <v>285</v>
      </c>
      <c r="I116" s="56">
        <v>5</v>
      </c>
      <c r="J116" s="34">
        <v>18.6</v>
      </c>
      <c r="K116" s="35"/>
      <c r="L116" s="34">
        <v>1</v>
      </c>
      <c r="M116" s="19" t="s">
        <v>25</v>
      </c>
      <c r="N116" s="22">
        <f>P116*курс!$A$1</f>
        <v>74376.80665154952</v>
      </c>
      <c r="O116" s="22">
        <f>N116*1.18</f>
        <v>87764.63184882843</v>
      </c>
      <c r="P116" s="24">
        <v>1219.2919123204838</v>
      </c>
      <c r="Q116" s="24">
        <v>1438.7644565381709</v>
      </c>
      <c r="R116" s="57">
        <v>2</v>
      </c>
    </row>
    <row r="117" spans="1:18" ht="12.75">
      <c r="A117" s="55"/>
      <c r="B117" s="17">
        <f>HYPERLINK("http://rucoecom.danfoss.com/online/index.html?cartCodes="&amp;C117,C117)</f>
        <v>0</v>
      </c>
      <c r="C117" s="33" t="s">
        <v>139</v>
      </c>
      <c r="D117" s="34" t="s">
        <v>125</v>
      </c>
      <c r="E117" s="34">
        <v>110</v>
      </c>
      <c r="F117" s="34">
        <v>525</v>
      </c>
      <c r="G117" s="34">
        <v>119</v>
      </c>
      <c r="H117" s="56">
        <v>307.5</v>
      </c>
      <c r="I117" s="56">
        <v>5.5</v>
      </c>
      <c r="J117" s="34">
        <v>20.2</v>
      </c>
      <c r="K117" s="35"/>
      <c r="L117" s="34">
        <v>1</v>
      </c>
      <c r="M117" s="19" t="s">
        <v>25</v>
      </c>
      <c r="N117" s="22">
        <f>P117*курс!$A$1</f>
        <v>81228.13484504915</v>
      </c>
      <c r="O117" s="22">
        <f>N117*1.18</f>
        <v>95849.19911715799</v>
      </c>
      <c r="P117" s="24">
        <v>1331.6087679516254</v>
      </c>
      <c r="Q117" s="24">
        <v>1571.2983461829178</v>
      </c>
      <c r="R117" s="57">
        <v>2</v>
      </c>
    </row>
    <row r="118" spans="1:18" ht="12.75">
      <c r="A118" s="55"/>
      <c r="B118" s="17">
        <f>HYPERLINK("http://rucoecom.danfoss.com/online/index.html?cartCodes="&amp;C118,C118)</f>
        <v>0</v>
      </c>
      <c r="C118" s="33" t="s">
        <v>140</v>
      </c>
      <c r="D118" s="34" t="s">
        <v>125</v>
      </c>
      <c r="E118" s="34">
        <v>120</v>
      </c>
      <c r="F118" s="34">
        <v>525</v>
      </c>
      <c r="G118" s="34">
        <v>119</v>
      </c>
      <c r="H118" s="34">
        <v>330</v>
      </c>
      <c r="I118" s="56">
        <v>6</v>
      </c>
      <c r="J118" s="34">
        <v>21.8</v>
      </c>
      <c r="K118" s="35"/>
      <c r="L118" s="34">
        <v>1</v>
      </c>
      <c r="M118" s="19" t="s">
        <v>25</v>
      </c>
      <c r="N118" s="22">
        <f>P118*курс!$A$1</f>
        <v>88079.46303854874</v>
      </c>
      <c r="O118" s="22">
        <f>N118*1.18</f>
        <v>103933.76638548751</v>
      </c>
      <c r="P118" s="24">
        <v>1443.9256235827663</v>
      </c>
      <c r="Q118" s="24">
        <v>1703.8322358276644</v>
      </c>
      <c r="R118" s="57">
        <v>2</v>
      </c>
    </row>
    <row r="119" spans="1:18" ht="15" customHeight="1">
      <c r="A119" s="52" t="s">
        <v>141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3"/>
      <c r="O119" s="53"/>
      <c r="P119" s="53"/>
      <c r="Q119" s="54"/>
      <c r="R119" s="55"/>
    </row>
    <row r="120" spans="1:18" ht="12.75" customHeight="1">
      <c r="A120" s="55"/>
      <c r="B120" s="17">
        <f>HYPERLINK("http://rucoecom.danfoss.com/online/index.html?cartCodes="&amp;C120,C120)</f>
        <v>0</v>
      </c>
      <c r="C120" s="33" t="s">
        <v>142</v>
      </c>
      <c r="D120" s="34" t="s">
        <v>143</v>
      </c>
      <c r="E120" s="34">
        <v>10</v>
      </c>
      <c r="F120" s="34">
        <v>525</v>
      </c>
      <c r="G120" s="34">
        <v>119</v>
      </c>
      <c r="H120" s="34">
        <v>82.5</v>
      </c>
      <c r="I120" s="56">
        <v>0.4</v>
      </c>
      <c r="J120" s="34">
        <v>4.2</v>
      </c>
      <c r="K120" s="35" t="s">
        <v>144</v>
      </c>
      <c r="L120" s="34">
        <v>1</v>
      </c>
      <c r="M120" s="19" t="s">
        <v>25</v>
      </c>
      <c r="N120" s="22">
        <f>P120*курс!$A$1</f>
        <v>13251.911111111112</v>
      </c>
      <c r="O120" s="22">
        <f>N120*1.18</f>
        <v>15637.255111111112</v>
      </c>
      <c r="P120" s="24">
        <v>217.24444444444447</v>
      </c>
      <c r="Q120" s="24">
        <v>256.34844444444445</v>
      </c>
      <c r="R120" s="57">
        <v>2</v>
      </c>
    </row>
    <row r="121" spans="1:18" ht="12.75">
      <c r="A121" s="55"/>
      <c r="B121" s="17">
        <f>HYPERLINK("http://rucoecom.danfoss.com/online/index.html?cartCodes="&amp;C121,C121)</f>
        <v>0</v>
      </c>
      <c r="C121" s="33" t="s">
        <v>145</v>
      </c>
      <c r="D121" s="34" t="s">
        <v>143</v>
      </c>
      <c r="E121" s="34">
        <v>16</v>
      </c>
      <c r="F121" s="34">
        <v>525</v>
      </c>
      <c r="G121" s="34">
        <v>119</v>
      </c>
      <c r="H121" s="34">
        <v>96</v>
      </c>
      <c r="I121" s="56">
        <v>0.71</v>
      </c>
      <c r="J121" s="34">
        <v>5.16</v>
      </c>
      <c r="K121" s="35"/>
      <c r="L121" s="34">
        <v>1</v>
      </c>
      <c r="M121" s="19" t="s">
        <v>25</v>
      </c>
      <c r="N121" s="22">
        <f>P121*курс!$A$1</f>
        <v>17688.39546485261</v>
      </c>
      <c r="O121" s="22">
        <f>N121*1.18</f>
        <v>20872.30664852608</v>
      </c>
      <c r="P121" s="24">
        <v>289.97369614512473</v>
      </c>
      <c r="Q121" s="24">
        <v>342.1689614512471</v>
      </c>
      <c r="R121" s="57">
        <v>2</v>
      </c>
    </row>
    <row r="122" spans="1:18" ht="12.75">
      <c r="A122" s="55"/>
      <c r="B122" s="17">
        <f>HYPERLINK("http://rucoecom.danfoss.com/online/index.html?cartCodes="&amp;C122,C122)</f>
        <v>0</v>
      </c>
      <c r="C122" s="33" t="s">
        <v>146</v>
      </c>
      <c r="D122" s="34" t="s">
        <v>143</v>
      </c>
      <c r="E122" s="34">
        <v>20</v>
      </c>
      <c r="F122" s="34">
        <v>525</v>
      </c>
      <c r="G122" s="34">
        <v>119</v>
      </c>
      <c r="H122" s="34">
        <v>105</v>
      </c>
      <c r="I122" s="56">
        <v>0.91</v>
      </c>
      <c r="J122" s="34">
        <v>5.8</v>
      </c>
      <c r="K122" s="35"/>
      <c r="L122" s="34">
        <v>1</v>
      </c>
      <c r="M122" s="19" t="s">
        <v>25</v>
      </c>
      <c r="N122" s="22">
        <f>P122*курс!$A$1</f>
        <v>20646.051700680273</v>
      </c>
      <c r="O122" s="22">
        <f>N122*1.18</f>
        <v>24362.341006802722</v>
      </c>
      <c r="P122" s="24">
        <v>338.45986394557826</v>
      </c>
      <c r="Q122" s="24">
        <v>399.3826394557823</v>
      </c>
      <c r="R122" s="57">
        <v>2</v>
      </c>
    </row>
    <row r="123" spans="1:18" ht="12.75">
      <c r="A123" s="55"/>
      <c r="B123" s="17">
        <f>HYPERLINK("http://rucoecom.danfoss.com/online/index.html?cartCodes="&amp;C123,C123)</f>
        <v>0</v>
      </c>
      <c r="C123" s="33" t="s">
        <v>147</v>
      </c>
      <c r="D123" s="34" t="s">
        <v>143</v>
      </c>
      <c r="E123" s="34">
        <v>26</v>
      </c>
      <c r="F123" s="34">
        <v>525</v>
      </c>
      <c r="G123" s="34">
        <v>119</v>
      </c>
      <c r="H123" s="56">
        <v>118.5</v>
      </c>
      <c r="I123" s="56">
        <v>1.22</v>
      </c>
      <c r="J123" s="34">
        <v>6.76</v>
      </c>
      <c r="K123" s="35"/>
      <c r="L123" s="34">
        <v>1</v>
      </c>
      <c r="M123" s="19" t="s">
        <v>25</v>
      </c>
      <c r="N123" s="22">
        <f>P123*курс!$A$1</f>
        <v>25080.61798941799</v>
      </c>
      <c r="O123" s="22">
        <f>N123*1.18</f>
        <v>29595.12922751323</v>
      </c>
      <c r="P123" s="24">
        <v>411.157671957672</v>
      </c>
      <c r="Q123" s="24">
        <v>485.1660529100529</v>
      </c>
      <c r="R123" s="57">
        <v>2</v>
      </c>
    </row>
    <row r="124" spans="1:18" ht="12.75">
      <c r="A124" s="55"/>
      <c r="B124" s="17">
        <f>HYPERLINK("http://rucoecom.danfoss.com/online/index.html?cartCodes="&amp;C124,C124)</f>
        <v>0</v>
      </c>
      <c r="C124" s="33" t="s">
        <v>148</v>
      </c>
      <c r="D124" s="34" t="s">
        <v>143</v>
      </c>
      <c r="E124" s="34">
        <v>30</v>
      </c>
      <c r="F124" s="34">
        <v>525</v>
      </c>
      <c r="G124" s="34">
        <v>119</v>
      </c>
      <c r="H124" s="56">
        <v>127.5</v>
      </c>
      <c r="I124" s="56">
        <v>1.42</v>
      </c>
      <c r="J124" s="34">
        <v>7.4</v>
      </c>
      <c r="K124" s="35"/>
      <c r="L124" s="34">
        <v>1</v>
      </c>
      <c r="M124" s="19" t="s">
        <v>25</v>
      </c>
      <c r="N124" s="22">
        <f>P124*курс!$A$1</f>
        <v>28038.274225245656</v>
      </c>
      <c r="O124" s="22">
        <f>N124*1.18</f>
        <v>33085.16358578987</v>
      </c>
      <c r="P124" s="24">
        <v>459.6438397581255</v>
      </c>
      <c r="Q124" s="24">
        <v>542.3797309145881</v>
      </c>
      <c r="R124" s="57">
        <v>2</v>
      </c>
    </row>
    <row r="125" spans="1:18" ht="12.75">
      <c r="A125" s="55"/>
      <c r="B125" s="17">
        <f>HYPERLINK("http://rucoecom.danfoss.com/online/index.html?cartCodes="&amp;C125,C125)</f>
        <v>0</v>
      </c>
      <c r="C125" s="33" t="s">
        <v>149</v>
      </c>
      <c r="D125" s="34" t="s">
        <v>143</v>
      </c>
      <c r="E125" s="34">
        <v>36</v>
      </c>
      <c r="F125" s="34">
        <v>525</v>
      </c>
      <c r="G125" s="34">
        <v>119</v>
      </c>
      <c r="H125" s="34">
        <v>141</v>
      </c>
      <c r="I125" s="56">
        <v>1.73</v>
      </c>
      <c r="J125" s="34">
        <v>8.36</v>
      </c>
      <c r="K125" s="35"/>
      <c r="L125" s="34">
        <v>1</v>
      </c>
      <c r="M125" s="19" t="s">
        <v>25</v>
      </c>
      <c r="N125" s="22">
        <f>P125*курс!$A$1</f>
        <v>32472.840513983378</v>
      </c>
      <c r="O125" s="22">
        <f>N125*1.18</f>
        <v>38317.95180650039</v>
      </c>
      <c r="P125" s="24">
        <v>532.3416477702193</v>
      </c>
      <c r="Q125" s="24">
        <v>628.1631443688588</v>
      </c>
      <c r="R125" s="57">
        <v>2</v>
      </c>
    </row>
    <row r="126" spans="1:18" ht="12.75">
      <c r="A126" s="55"/>
      <c r="B126" s="17">
        <f>HYPERLINK("http://rucoecom.danfoss.com/online/index.html?cartCodes="&amp;C126,C126)</f>
        <v>0</v>
      </c>
      <c r="C126" s="33" t="s">
        <v>150</v>
      </c>
      <c r="D126" s="34" t="s">
        <v>143</v>
      </c>
      <c r="E126" s="34">
        <v>40</v>
      </c>
      <c r="F126" s="34">
        <v>525</v>
      </c>
      <c r="G126" s="34">
        <v>119</v>
      </c>
      <c r="H126" s="34">
        <v>150</v>
      </c>
      <c r="I126" s="56">
        <v>1.9300000000000002</v>
      </c>
      <c r="J126" s="34">
        <v>9</v>
      </c>
      <c r="K126" s="35"/>
      <c r="L126" s="34">
        <v>1</v>
      </c>
      <c r="M126" s="19" t="s">
        <v>25</v>
      </c>
      <c r="N126" s="22">
        <f>P126*курс!$A$1</f>
        <v>33266.919425547996</v>
      </c>
      <c r="O126" s="22">
        <f>N126*1.18</f>
        <v>39254.96492214663</v>
      </c>
      <c r="P126" s="24">
        <v>545.3593348450491</v>
      </c>
      <c r="Q126" s="24">
        <v>643.5240151171579</v>
      </c>
      <c r="R126" s="57">
        <v>2</v>
      </c>
    </row>
    <row r="127" spans="1:18" ht="12.75">
      <c r="A127" s="55"/>
      <c r="B127" s="17">
        <f>HYPERLINK("http://rucoecom.danfoss.com/online/index.html?cartCodes="&amp;C127,C127)</f>
        <v>0</v>
      </c>
      <c r="C127" s="33" t="s">
        <v>151</v>
      </c>
      <c r="D127" s="34" t="s">
        <v>143</v>
      </c>
      <c r="E127" s="34">
        <v>50</v>
      </c>
      <c r="F127" s="34">
        <v>525</v>
      </c>
      <c r="G127" s="34">
        <v>119</v>
      </c>
      <c r="H127" s="56">
        <v>175.5</v>
      </c>
      <c r="I127" s="56">
        <v>2.44</v>
      </c>
      <c r="J127" s="34">
        <v>10.6</v>
      </c>
      <c r="K127" s="35"/>
      <c r="L127" s="34">
        <v>1</v>
      </c>
      <c r="M127" s="19" t="s">
        <v>25</v>
      </c>
      <c r="N127" s="22">
        <f>P127*курс!$A$1</f>
        <v>40118.24761904762</v>
      </c>
      <c r="O127" s="22">
        <f>N127*1.18</f>
        <v>47339.532190476195</v>
      </c>
      <c r="P127" s="24">
        <v>657.6761904761905</v>
      </c>
      <c r="Q127" s="24">
        <v>776.0579047619049</v>
      </c>
      <c r="R127" s="57">
        <v>2</v>
      </c>
    </row>
    <row r="128" spans="1:18" ht="12.75">
      <c r="A128" s="55"/>
      <c r="B128" s="17">
        <f>HYPERLINK("http://rucoecom.danfoss.com/online/index.html?cartCodes="&amp;C128,C128)</f>
        <v>0</v>
      </c>
      <c r="C128" s="33" t="s">
        <v>152</v>
      </c>
      <c r="D128" s="34" t="s">
        <v>143</v>
      </c>
      <c r="E128" s="34">
        <v>60</v>
      </c>
      <c r="F128" s="34">
        <v>525</v>
      </c>
      <c r="G128" s="34">
        <v>119</v>
      </c>
      <c r="H128" s="34">
        <v>195</v>
      </c>
      <c r="I128" s="56">
        <v>2.95</v>
      </c>
      <c r="J128" s="34">
        <v>12.2</v>
      </c>
      <c r="K128" s="35"/>
      <c r="L128" s="34">
        <v>1</v>
      </c>
      <c r="M128" s="19" t="s">
        <v>25</v>
      </c>
      <c r="N128" s="22">
        <f>P128*курс!$A$1</f>
        <v>46969.57581254725</v>
      </c>
      <c r="O128" s="22">
        <f>N128*1.18</f>
        <v>55424.09945880575</v>
      </c>
      <c r="P128" s="24">
        <v>769.9930461073319</v>
      </c>
      <c r="Q128" s="24">
        <v>908.5917944066516</v>
      </c>
      <c r="R128" s="57">
        <v>2</v>
      </c>
    </row>
    <row r="129" spans="1:18" ht="12.75">
      <c r="A129" s="55"/>
      <c r="B129" s="17">
        <f>HYPERLINK("http://rucoecom.danfoss.com/online/index.html?cartCodes="&amp;C129,C129)</f>
        <v>0</v>
      </c>
      <c r="C129" s="33" t="s">
        <v>153</v>
      </c>
      <c r="D129" s="34" t="s">
        <v>143</v>
      </c>
      <c r="E129" s="34">
        <v>70</v>
      </c>
      <c r="F129" s="34">
        <v>525</v>
      </c>
      <c r="G129" s="34">
        <v>119</v>
      </c>
      <c r="H129" s="56">
        <v>217.5</v>
      </c>
      <c r="I129" s="56">
        <v>3.46</v>
      </c>
      <c r="J129" s="34">
        <v>13.8</v>
      </c>
      <c r="K129" s="35"/>
      <c r="L129" s="34">
        <v>1</v>
      </c>
      <c r="M129" s="19" t="s">
        <v>25</v>
      </c>
      <c r="N129" s="22">
        <f>P129*курс!$A$1</f>
        <v>53820.904006046876</v>
      </c>
      <c r="O129" s="22">
        <f>N129*1.18</f>
        <v>63508.66672713531</v>
      </c>
      <c r="P129" s="24">
        <v>882.3099017384734</v>
      </c>
      <c r="Q129" s="24">
        <v>1041.1256840513986</v>
      </c>
      <c r="R129" s="57">
        <v>2</v>
      </c>
    </row>
    <row r="130" spans="1:18" ht="12.75">
      <c r="A130" s="55"/>
      <c r="B130" s="17">
        <f>HYPERLINK("http://rucoecom.danfoss.com/online/index.html?cartCodes="&amp;C130,C130)</f>
        <v>0</v>
      </c>
      <c r="C130" s="33" t="s">
        <v>154</v>
      </c>
      <c r="D130" s="34" t="s">
        <v>143</v>
      </c>
      <c r="E130" s="34">
        <v>80</v>
      </c>
      <c r="F130" s="34">
        <v>525</v>
      </c>
      <c r="G130" s="34">
        <v>119</v>
      </c>
      <c r="H130" s="34">
        <v>240</v>
      </c>
      <c r="I130" s="56">
        <v>3.97</v>
      </c>
      <c r="J130" s="34">
        <v>15.4</v>
      </c>
      <c r="K130" s="35"/>
      <c r="L130" s="34">
        <v>1</v>
      </c>
      <c r="M130" s="19" t="s">
        <v>25</v>
      </c>
      <c r="N130" s="22">
        <f>P130*курс!$A$1</f>
        <v>60672.23219954649</v>
      </c>
      <c r="O130" s="22">
        <f>N130*1.18</f>
        <v>71593.23399546485</v>
      </c>
      <c r="P130" s="24">
        <v>994.6267573696146</v>
      </c>
      <c r="Q130" s="24">
        <v>1173.6595736961451</v>
      </c>
      <c r="R130" s="57">
        <v>2</v>
      </c>
    </row>
    <row r="131" spans="1:18" ht="12.75">
      <c r="A131" s="55"/>
      <c r="B131" s="17">
        <f>HYPERLINK("http://rucoecom.danfoss.com/online/index.html?cartCodes="&amp;C131,C131)</f>
        <v>0</v>
      </c>
      <c r="C131" s="33" t="s">
        <v>155</v>
      </c>
      <c r="D131" s="34" t="s">
        <v>143</v>
      </c>
      <c r="E131" s="34">
        <v>90</v>
      </c>
      <c r="F131" s="34">
        <v>525</v>
      </c>
      <c r="G131" s="34">
        <v>119</v>
      </c>
      <c r="H131" s="56">
        <v>262.5</v>
      </c>
      <c r="I131" s="56">
        <v>4.48</v>
      </c>
      <c r="J131" s="34">
        <v>17</v>
      </c>
      <c r="K131" s="35"/>
      <c r="L131" s="34">
        <v>1</v>
      </c>
      <c r="M131" s="19" t="s">
        <v>25</v>
      </c>
      <c r="N131" s="22">
        <f>P131*курс!$A$1</f>
        <v>67523.56039304612</v>
      </c>
      <c r="O131" s="22">
        <f>N131*1.18</f>
        <v>79677.80126379442</v>
      </c>
      <c r="P131" s="24">
        <v>1106.9436130007562</v>
      </c>
      <c r="Q131" s="24">
        <v>1306.193463340892</v>
      </c>
      <c r="R131" s="57">
        <v>2</v>
      </c>
    </row>
    <row r="132" spans="1:18" ht="12.75">
      <c r="A132" s="55"/>
      <c r="B132" s="17">
        <f>HYPERLINK("http://rucoecom.danfoss.com/online/index.html?cartCodes="&amp;C132,C132)</f>
        <v>0</v>
      </c>
      <c r="C132" s="33" t="s">
        <v>156</v>
      </c>
      <c r="D132" s="34" t="s">
        <v>143</v>
      </c>
      <c r="E132" s="34">
        <v>100</v>
      </c>
      <c r="F132" s="34">
        <v>525</v>
      </c>
      <c r="G132" s="34">
        <v>119</v>
      </c>
      <c r="H132" s="34">
        <v>285</v>
      </c>
      <c r="I132" s="56">
        <v>5</v>
      </c>
      <c r="J132" s="34">
        <v>18.6</v>
      </c>
      <c r="K132" s="35"/>
      <c r="L132" s="34">
        <v>1</v>
      </c>
      <c r="M132" s="19" t="s">
        <v>25</v>
      </c>
      <c r="N132" s="22">
        <f>P132*курс!$A$1</f>
        <v>74376.80665154952</v>
      </c>
      <c r="O132" s="22">
        <f>N132*1.18</f>
        <v>87764.63184882843</v>
      </c>
      <c r="P132" s="24">
        <v>1219.2919123204838</v>
      </c>
      <c r="Q132" s="24">
        <v>1438.7644565381709</v>
      </c>
      <c r="R132" s="57">
        <v>2</v>
      </c>
    </row>
    <row r="133" spans="1:18" ht="12.75">
      <c r="A133" s="55"/>
      <c r="B133" s="17">
        <f>HYPERLINK("http://rucoecom.danfoss.com/online/index.html?cartCodes="&amp;C133,C133)</f>
        <v>0</v>
      </c>
      <c r="C133" s="33" t="s">
        <v>157</v>
      </c>
      <c r="D133" s="34" t="s">
        <v>143</v>
      </c>
      <c r="E133" s="34">
        <v>110</v>
      </c>
      <c r="F133" s="34">
        <v>525</v>
      </c>
      <c r="G133" s="34">
        <v>119</v>
      </c>
      <c r="H133" s="56">
        <v>307.5</v>
      </c>
      <c r="I133" s="56">
        <v>5.5</v>
      </c>
      <c r="J133" s="34">
        <v>20.2</v>
      </c>
      <c r="K133" s="35"/>
      <c r="L133" s="34">
        <v>1</v>
      </c>
      <c r="M133" s="19" t="s">
        <v>25</v>
      </c>
      <c r="N133" s="22">
        <f>P133*курс!$A$1</f>
        <v>81228.13484504915</v>
      </c>
      <c r="O133" s="22">
        <f>N133*1.18</f>
        <v>95849.19911715799</v>
      </c>
      <c r="P133" s="24">
        <v>1331.6087679516254</v>
      </c>
      <c r="Q133" s="24">
        <v>1571.2983461829178</v>
      </c>
      <c r="R133" s="57">
        <v>2</v>
      </c>
    </row>
    <row r="134" spans="1:18" ht="12.75">
      <c r="A134" s="55"/>
      <c r="B134" s="17">
        <f>HYPERLINK("http://rucoecom.danfoss.com/online/index.html?cartCodes="&amp;C134,C134)</f>
        <v>0</v>
      </c>
      <c r="C134" s="33" t="s">
        <v>158</v>
      </c>
      <c r="D134" s="34" t="s">
        <v>143</v>
      </c>
      <c r="E134" s="34">
        <v>120</v>
      </c>
      <c r="F134" s="34">
        <v>525</v>
      </c>
      <c r="G134" s="34">
        <v>119</v>
      </c>
      <c r="H134" s="34">
        <v>330</v>
      </c>
      <c r="I134" s="56">
        <v>6</v>
      </c>
      <c r="J134" s="34">
        <v>21.8</v>
      </c>
      <c r="K134" s="35"/>
      <c r="L134" s="34">
        <v>1</v>
      </c>
      <c r="M134" s="19" t="s">
        <v>25</v>
      </c>
      <c r="N134" s="22">
        <f>P134*курс!$A$1</f>
        <v>88079.46303854874</v>
      </c>
      <c r="O134" s="22">
        <f>N134*1.18</f>
        <v>103933.76638548751</v>
      </c>
      <c r="P134" s="24">
        <v>1443.9256235827663</v>
      </c>
      <c r="Q134" s="24">
        <v>1703.8322358276644</v>
      </c>
      <c r="R134" s="57">
        <v>2</v>
      </c>
    </row>
    <row r="137" spans="1:17" ht="14.25" customHeight="1">
      <c r="A137" s="50" t="s">
        <v>159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8"/>
      <c r="O137" s="58"/>
      <c r="P137" s="58"/>
      <c r="Q137" s="58"/>
    </row>
    <row r="138" spans="1:18" ht="14.25" customHeight="1">
      <c r="A138" s="50" t="s">
        <v>160</v>
      </c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41" spans="1:18" ht="32.25" customHeight="1">
      <c r="A141" s="8" t="s">
        <v>3</v>
      </c>
      <c r="B141" s="8" t="s">
        <v>4</v>
      </c>
      <c r="C141" s="8" t="s">
        <v>4</v>
      </c>
      <c r="D141" s="8" t="s">
        <v>5</v>
      </c>
      <c r="E141" s="8" t="s">
        <v>6</v>
      </c>
      <c r="F141" s="8" t="s">
        <v>161</v>
      </c>
      <c r="G141" s="8"/>
      <c r="H141" s="8"/>
      <c r="I141" s="8" t="s">
        <v>162</v>
      </c>
      <c r="J141" s="8" t="s">
        <v>9</v>
      </c>
      <c r="K141" s="8" t="s">
        <v>10</v>
      </c>
      <c r="L141" s="8" t="s">
        <v>11</v>
      </c>
      <c r="M141" s="9" t="s">
        <v>12</v>
      </c>
      <c r="N141" s="9" t="s">
        <v>13</v>
      </c>
      <c r="O141" s="9"/>
      <c r="P141" s="9" t="s">
        <v>14</v>
      </c>
      <c r="Q141" s="9"/>
      <c r="R141" s="10"/>
    </row>
    <row r="142" spans="1:18" ht="12.75">
      <c r="A142" s="8"/>
      <c r="B142" s="8"/>
      <c r="C142" s="8"/>
      <c r="D142" s="8"/>
      <c r="E142" s="8"/>
      <c r="F142" s="9" t="s">
        <v>15</v>
      </c>
      <c r="G142" s="9" t="s">
        <v>16</v>
      </c>
      <c r="H142" s="9" t="s">
        <v>17</v>
      </c>
      <c r="I142" s="8"/>
      <c r="J142" s="8"/>
      <c r="K142" s="8"/>
      <c r="L142" s="8"/>
      <c r="M142" s="9"/>
      <c r="N142" s="9" t="s">
        <v>18</v>
      </c>
      <c r="O142" s="9" t="s">
        <v>19</v>
      </c>
      <c r="P142" s="9" t="s">
        <v>18</v>
      </c>
      <c r="Q142" s="9" t="s">
        <v>19</v>
      </c>
      <c r="R142" s="10"/>
    </row>
    <row r="143" spans="1:18" ht="12.75">
      <c r="A143" s="59" t="s">
        <v>163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60"/>
      <c r="O143" s="60"/>
      <c r="P143" s="60"/>
      <c r="Q143" s="60"/>
      <c r="R143" s="10"/>
    </row>
    <row r="144" spans="1:18" ht="12.75" customHeight="1">
      <c r="A144" s="61"/>
      <c r="B144" s="17">
        <f>HYPERLINK("http://rucoecom.danfoss.com/online/index.html?cartCodes="&amp;C144,C144)</f>
        <v>0</v>
      </c>
      <c r="C144" s="62" t="s">
        <v>164</v>
      </c>
      <c r="D144" s="63" t="s">
        <v>165</v>
      </c>
      <c r="E144" s="63">
        <v>30</v>
      </c>
      <c r="F144" s="63">
        <v>462</v>
      </c>
      <c r="G144" s="63">
        <v>253</v>
      </c>
      <c r="H144" s="63">
        <v>138</v>
      </c>
      <c r="I144" s="64">
        <v>2.74</v>
      </c>
      <c r="J144" s="64">
        <v>19.8</v>
      </c>
      <c r="K144" s="65" t="s">
        <v>166</v>
      </c>
      <c r="L144" s="63">
        <v>1</v>
      </c>
      <c r="M144" s="66" t="s">
        <v>25</v>
      </c>
      <c r="N144" s="22">
        <f>P144*курс!$A$1</f>
        <v>59992.737499999996</v>
      </c>
      <c r="O144" s="22">
        <f>N144*1.18</f>
        <v>70791.43024999999</v>
      </c>
      <c r="P144" s="24">
        <v>983.4875</v>
      </c>
      <c r="Q144" s="67">
        <f>1.18*P144</f>
        <v>1160.51525</v>
      </c>
      <c r="R144" s="25">
        <v>2</v>
      </c>
    </row>
    <row r="145" spans="1:18" ht="12.75">
      <c r="A145" s="61"/>
      <c r="B145" s="17">
        <f>HYPERLINK("http://rucoecom.danfoss.com/online/index.html?cartCodes="&amp;C145,C145)</f>
        <v>0</v>
      </c>
      <c r="C145" s="62" t="s">
        <v>167</v>
      </c>
      <c r="D145" s="63" t="s">
        <v>165</v>
      </c>
      <c r="E145" s="63">
        <v>36</v>
      </c>
      <c r="F145" s="63">
        <v>462</v>
      </c>
      <c r="G145" s="63">
        <v>253</v>
      </c>
      <c r="H145" s="63">
        <v>154</v>
      </c>
      <c r="I145" s="64">
        <v>3.33</v>
      </c>
      <c r="J145" s="64">
        <v>22.6</v>
      </c>
      <c r="K145" s="65"/>
      <c r="L145" s="63">
        <v>1</v>
      </c>
      <c r="M145" s="66" t="s">
        <v>25</v>
      </c>
      <c r="N145" s="22">
        <f>P145*курс!$A$1</f>
        <v>68326.527</v>
      </c>
      <c r="O145" s="22">
        <f>N145*1.18</f>
        <v>80625.30185999999</v>
      </c>
      <c r="P145" s="24">
        <v>1120.107</v>
      </c>
      <c r="Q145" s="67">
        <f>1.18*P145</f>
        <v>1321.72626</v>
      </c>
      <c r="R145" s="25">
        <v>2</v>
      </c>
    </row>
    <row r="146" spans="1:18" ht="12.75">
      <c r="A146" s="61"/>
      <c r="B146" s="17">
        <f>HYPERLINK("http://rucoecom.danfoss.com/online/index.html?cartCodes="&amp;C146,C146)</f>
        <v>0</v>
      </c>
      <c r="C146" s="62" t="s">
        <v>168</v>
      </c>
      <c r="D146" s="63" t="s">
        <v>165</v>
      </c>
      <c r="E146" s="63">
        <v>40</v>
      </c>
      <c r="F146" s="63">
        <v>462</v>
      </c>
      <c r="G146" s="63">
        <v>253</v>
      </c>
      <c r="H146" s="63">
        <v>165</v>
      </c>
      <c r="I146" s="64">
        <v>3.72</v>
      </c>
      <c r="J146" s="64">
        <v>24.4</v>
      </c>
      <c r="K146" s="65"/>
      <c r="L146" s="63">
        <v>1</v>
      </c>
      <c r="M146" s="66" t="s">
        <v>25</v>
      </c>
      <c r="N146" s="22">
        <f>P146*курс!$A$1</f>
        <v>73883.35250000001</v>
      </c>
      <c r="O146" s="22">
        <f>N146*1.18</f>
        <v>87182.35595000001</v>
      </c>
      <c r="P146" s="24">
        <v>1211.2025</v>
      </c>
      <c r="Q146" s="67">
        <f>1.18*P146</f>
        <v>1429.21895</v>
      </c>
      <c r="R146" s="25">
        <v>2</v>
      </c>
    </row>
    <row r="147" spans="1:18" ht="12.75">
      <c r="A147" s="61"/>
      <c r="B147" s="17">
        <f>HYPERLINK("http://rucoecom.danfoss.com/online/index.html?cartCodes="&amp;C147,C147)</f>
        <v>0</v>
      </c>
      <c r="C147" s="62" t="s">
        <v>169</v>
      </c>
      <c r="D147" s="63" t="s">
        <v>165</v>
      </c>
      <c r="E147" s="63">
        <v>50</v>
      </c>
      <c r="F147" s="63">
        <v>462</v>
      </c>
      <c r="G147" s="63">
        <v>253</v>
      </c>
      <c r="H147" s="63">
        <v>192</v>
      </c>
      <c r="I147" s="64">
        <v>4.7</v>
      </c>
      <c r="J147" s="64">
        <v>29</v>
      </c>
      <c r="K147" s="65"/>
      <c r="L147" s="63">
        <v>1</v>
      </c>
      <c r="M147" s="66" t="s">
        <v>25</v>
      </c>
      <c r="N147" s="22">
        <f>P147*курс!$A$1</f>
        <v>88082.2615</v>
      </c>
      <c r="O147" s="22">
        <f>N147*1.18</f>
        <v>103937.06856999999</v>
      </c>
      <c r="P147" s="24">
        <v>1443.9714999999999</v>
      </c>
      <c r="Q147" s="67">
        <f>1.18*P147</f>
        <v>1703.8863699999997</v>
      </c>
      <c r="R147" s="25">
        <v>2</v>
      </c>
    </row>
    <row r="148" spans="1:18" ht="12.75">
      <c r="A148" s="61"/>
      <c r="B148" s="17">
        <f>HYPERLINK("http://rucoecom.danfoss.com/online/index.html?cartCodes="&amp;C148,C148)</f>
        <v>0</v>
      </c>
      <c r="C148" s="62" t="s">
        <v>170</v>
      </c>
      <c r="D148" s="63" t="s">
        <v>165</v>
      </c>
      <c r="E148" s="63">
        <v>60</v>
      </c>
      <c r="F148" s="63">
        <v>462</v>
      </c>
      <c r="G148" s="63">
        <v>253</v>
      </c>
      <c r="H148" s="63">
        <v>219</v>
      </c>
      <c r="I148" s="64">
        <v>5.68</v>
      </c>
      <c r="J148" s="64">
        <v>33.6</v>
      </c>
      <c r="K148" s="65"/>
      <c r="L148" s="63">
        <v>1</v>
      </c>
      <c r="M148" s="66" t="s">
        <v>25</v>
      </c>
      <c r="N148" s="22">
        <f>P148*курс!$A$1</f>
        <v>101972.8765</v>
      </c>
      <c r="O148" s="22">
        <f>N148*1.18</f>
        <v>120327.99427</v>
      </c>
      <c r="P148" s="24">
        <v>1671.6865</v>
      </c>
      <c r="Q148" s="67">
        <f>1.18*P148</f>
        <v>1972.59007</v>
      </c>
      <c r="R148" s="25">
        <v>2</v>
      </c>
    </row>
    <row r="149" spans="1:18" ht="12.75">
      <c r="A149" s="61"/>
      <c r="B149" s="17">
        <f>HYPERLINK("http://rucoecom.danfoss.com/online/index.html?cartCodes="&amp;C149,C149)</f>
        <v>0</v>
      </c>
      <c r="C149" s="62" t="s">
        <v>171</v>
      </c>
      <c r="D149" s="63" t="s">
        <v>165</v>
      </c>
      <c r="E149" s="63">
        <v>70</v>
      </c>
      <c r="F149" s="63">
        <v>462</v>
      </c>
      <c r="G149" s="63">
        <v>253</v>
      </c>
      <c r="H149" s="63">
        <v>246</v>
      </c>
      <c r="I149" s="64">
        <v>6.66</v>
      </c>
      <c r="J149" s="64">
        <v>38.2</v>
      </c>
      <c r="K149" s="65"/>
      <c r="L149" s="63">
        <v>1</v>
      </c>
      <c r="M149" s="66" t="s">
        <v>25</v>
      </c>
      <c r="N149" s="22">
        <f>P149*курс!$A$1</f>
        <v>115863.49149999999</v>
      </c>
      <c r="O149" s="22">
        <f>N149*1.18</f>
        <v>136718.91997</v>
      </c>
      <c r="P149" s="24">
        <v>1899.4014999999997</v>
      </c>
      <c r="Q149" s="67">
        <f>1.18*P149</f>
        <v>2241.2937699999998</v>
      </c>
      <c r="R149" s="25">
        <v>2</v>
      </c>
    </row>
    <row r="150" spans="1:18" ht="12.75">
      <c r="A150" s="61"/>
      <c r="B150" s="17">
        <f>HYPERLINK("http://rucoecom.danfoss.com/online/index.html?cartCodes="&amp;C150,C150)</f>
        <v>0</v>
      </c>
      <c r="C150" s="62" t="s">
        <v>172</v>
      </c>
      <c r="D150" s="63" t="s">
        <v>165</v>
      </c>
      <c r="E150" s="63">
        <v>80</v>
      </c>
      <c r="F150" s="63">
        <v>462</v>
      </c>
      <c r="G150" s="63">
        <v>253</v>
      </c>
      <c r="H150" s="63">
        <v>273</v>
      </c>
      <c r="I150" s="64">
        <v>7.64</v>
      </c>
      <c r="J150" s="64">
        <v>42.8</v>
      </c>
      <c r="K150" s="65"/>
      <c r="L150" s="63">
        <v>1</v>
      </c>
      <c r="M150" s="66" t="s">
        <v>25</v>
      </c>
      <c r="N150" s="22">
        <f>P150*курс!$A$1</f>
        <v>129755.845</v>
      </c>
      <c r="O150" s="22">
        <f>N150*1.18</f>
        <v>153111.8971</v>
      </c>
      <c r="P150" s="24">
        <v>2127.145</v>
      </c>
      <c r="Q150" s="67">
        <f>1.18*P150</f>
        <v>2510.0310999999997</v>
      </c>
      <c r="R150" s="25">
        <v>2</v>
      </c>
    </row>
    <row r="151" spans="1:18" ht="12.75">
      <c r="A151" s="61"/>
      <c r="B151" s="17">
        <f>HYPERLINK("http://rucoecom.danfoss.com/online/index.html?cartCodes="&amp;C151,C151)</f>
        <v>0</v>
      </c>
      <c r="C151" s="62" t="s">
        <v>173</v>
      </c>
      <c r="D151" s="63" t="s">
        <v>165</v>
      </c>
      <c r="E151" s="63">
        <v>90</v>
      </c>
      <c r="F151" s="63">
        <v>462</v>
      </c>
      <c r="G151" s="63">
        <v>253</v>
      </c>
      <c r="H151" s="63">
        <v>300</v>
      </c>
      <c r="I151" s="64">
        <v>8.62</v>
      </c>
      <c r="J151" s="64">
        <v>47.4</v>
      </c>
      <c r="K151" s="65"/>
      <c r="L151" s="63">
        <v>1</v>
      </c>
      <c r="M151" s="66" t="s">
        <v>25</v>
      </c>
      <c r="N151" s="22">
        <f>P151*курс!$A$1</f>
        <v>143953.595</v>
      </c>
      <c r="O151" s="22">
        <f>N151*1.18</f>
        <v>169865.2421</v>
      </c>
      <c r="P151" s="24">
        <v>2359.895</v>
      </c>
      <c r="Q151" s="67">
        <f>1.18*P151</f>
        <v>2784.6760999999997</v>
      </c>
      <c r="R151" s="25">
        <v>2</v>
      </c>
    </row>
    <row r="152" spans="1:18" ht="12.75">
      <c r="A152" s="61"/>
      <c r="B152" s="17">
        <f>HYPERLINK("http://rucoecom.danfoss.com/online/index.html?cartCodes="&amp;C152,C152)</f>
        <v>0</v>
      </c>
      <c r="C152" s="62" t="s">
        <v>174</v>
      </c>
      <c r="D152" s="63" t="s">
        <v>165</v>
      </c>
      <c r="E152" s="63">
        <v>100</v>
      </c>
      <c r="F152" s="63">
        <v>462</v>
      </c>
      <c r="G152" s="63">
        <v>253</v>
      </c>
      <c r="H152" s="63">
        <v>327</v>
      </c>
      <c r="I152" s="64">
        <v>9.6</v>
      </c>
      <c r="J152" s="64">
        <v>52</v>
      </c>
      <c r="K152" s="65"/>
      <c r="L152" s="63">
        <v>1</v>
      </c>
      <c r="M152" s="66" t="s">
        <v>25</v>
      </c>
      <c r="N152" s="22">
        <f>P152*курс!$A$1</f>
        <v>157844.78949999998</v>
      </c>
      <c r="O152" s="22">
        <f>N152*1.18</f>
        <v>186256.85160999998</v>
      </c>
      <c r="P152" s="24">
        <v>2587.6195</v>
      </c>
      <c r="Q152" s="67">
        <f>1.18*P152</f>
        <v>3053.3910099999994</v>
      </c>
      <c r="R152" s="25">
        <v>2</v>
      </c>
    </row>
    <row r="153" spans="1:18" ht="12.75">
      <c r="A153" s="61"/>
      <c r="B153" s="17">
        <f>HYPERLINK("http://rucoecom.danfoss.com/online/index.html?cartCodes="&amp;C153,C153)</f>
        <v>0</v>
      </c>
      <c r="C153" s="62" t="s">
        <v>175</v>
      </c>
      <c r="D153" s="63" t="s">
        <v>165</v>
      </c>
      <c r="E153" s="63">
        <v>110</v>
      </c>
      <c r="F153" s="63">
        <v>462</v>
      </c>
      <c r="G153" s="63">
        <v>253</v>
      </c>
      <c r="H153" s="63">
        <v>354</v>
      </c>
      <c r="I153" s="64">
        <v>10.58</v>
      </c>
      <c r="J153" s="64">
        <v>56.6</v>
      </c>
      <c r="K153" s="65"/>
      <c r="L153" s="63">
        <v>1</v>
      </c>
      <c r="M153" s="66" t="s">
        <v>25</v>
      </c>
      <c r="N153" s="22">
        <f>P153*курс!$A$1</f>
        <v>171735.4045</v>
      </c>
      <c r="O153" s="22">
        <f>N153*1.18</f>
        <v>202647.77731</v>
      </c>
      <c r="P153" s="24">
        <v>2815.3345</v>
      </c>
      <c r="Q153" s="67">
        <f>1.18*P153</f>
        <v>3322.09471</v>
      </c>
      <c r="R153" s="25">
        <v>2</v>
      </c>
    </row>
    <row r="154" spans="1:18" ht="12.75">
      <c r="A154" s="61"/>
      <c r="B154" s="17">
        <f>HYPERLINK("http://rucoecom.danfoss.com/online/index.html?cartCodes="&amp;C154,C154)</f>
        <v>0</v>
      </c>
      <c r="C154" s="62" t="s">
        <v>176</v>
      </c>
      <c r="D154" s="63" t="s">
        <v>165</v>
      </c>
      <c r="E154" s="63">
        <v>120</v>
      </c>
      <c r="F154" s="63">
        <v>462</v>
      </c>
      <c r="G154" s="63">
        <v>253</v>
      </c>
      <c r="H154" s="63">
        <v>381</v>
      </c>
      <c r="I154" s="64">
        <v>11.56</v>
      </c>
      <c r="J154" s="64">
        <v>61.2</v>
      </c>
      <c r="K154" s="65"/>
      <c r="L154" s="63">
        <v>1</v>
      </c>
      <c r="M154" s="66" t="s">
        <v>25</v>
      </c>
      <c r="N154" s="22">
        <f>P154*курс!$A$1</f>
        <v>185626.0195</v>
      </c>
      <c r="O154" s="22">
        <f>N154*1.18</f>
        <v>219038.70300999997</v>
      </c>
      <c r="P154" s="24">
        <v>3043.0495</v>
      </c>
      <c r="Q154" s="67">
        <f>1.18*P154</f>
        <v>3590.79841</v>
      </c>
      <c r="R154" s="25">
        <v>2</v>
      </c>
    </row>
    <row r="155" spans="1:18" ht="12.75">
      <c r="A155" s="14" t="s">
        <v>177</v>
      </c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5"/>
      <c r="O155" s="15"/>
      <c r="P155" s="68"/>
      <c r="Q155" s="68"/>
      <c r="R155" s="10"/>
    </row>
    <row r="156" spans="1:18" ht="12.75" customHeight="1">
      <c r="A156" s="61"/>
      <c r="B156" s="17">
        <f>HYPERLINK("http://rucoecom.danfoss.com/online/index.html?cartCodes="&amp;C156,C156)</f>
        <v>0</v>
      </c>
      <c r="C156" s="62" t="s">
        <v>178</v>
      </c>
      <c r="D156" s="63" t="s">
        <v>179</v>
      </c>
      <c r="E156" s="63">
        <v>30</v>
      </c>
      <c r="F156" s="63">
        <v>462</v>
      </c>
      <c r="G156" s="63">
        <v>253</v>
      </c>
      <c r="H156" s="63">
        <v>138</v>
      </c>
      <c r="I156" s="64">
        <v>2.74</v>
      </c>
      <c r="J156" s="64">
        <v>19.8</v>
      </c>
      <c r="K156" s="65" t="s">
        <v>180</v>
      </c>
      <c r="L156" s="63">
        <v>1</v>
      </c>
      <c r="M156" s="66" t="s">
        <v>25</v>
      </c>
      <c r="N156" s="22">
        <f>P156*курс!$A$1</f>
        <v>59992.737499999996</v>
      </c>
      <c r="O156" s="22">
        <f>N156*1.18</f>
        <v>70791.43024999999</v>
      </c>
      <c r="P156" s="24">
        <v>983.4875</v>
      </c>
      <c r="Q156" s="67">
        <f>1.18*P156</f>
        <v>1160.51525</v>
      </c>
      <c r="R156" s="25"/>
    </row>
    <row r="157" spans="1:18" ht="12.75">
      <c r="A157" s="61"/>
      <c r="B157" s="17">
        <f>HYPERLINK("http://rucoecom.danfoss.com/online/index.html?cartCodes="&amp;C157,C157)</f>
        <v>0</v>
      </c>
      <c r="C157" s="62" t="s">
        <v>181</v>
      </c>
      <c r="D157" s="63" t="s">
        <v>179</v>
      </c>
      <c r="E157" s="63">
        <v>36</v>
      </c>
      <c r="F157" s="63">
        <v>462</v>
      </c>
      <c r="G157" s="63">
        <v>253</v>
      </c>
      <c r="H157" s="64">
        <v>154.2</v>
      </c>
      <c r="I157" s="64">
        <v>3.33</v>
      </c>
      <c r="J157" s="64">
        <v>22.6</v>
      </c>
      <c r="K157" s="65"/>
      <c r="L157" s="63">
        <v>1</v>
      </c>
      <c r="M157" s="66" t="s">
        <v>25</v>
      </c>
      <c r="N157" s="22">
        <f>P157*курс!$A$1</f>
        <v>68326.527</v>
      </c>
      <c r="O157" s="22">
        <f>N157*1.18</f>
        <v>80625.30185999999</v>
      </c>
      <c r="P157" s="24">
        <v>1120.107</v>
      </c>
      <c r="Q157" s="67">
        <f>1.18*P157</f>
        <v>1321.72626</v>
      </c>
      <c r="R157" s="25"/>
    </row>
    <row r="158" spans="1:18" ht="12.75">
      <c r="A158" s="61"/>
      <c r="B158" s="17">
        <f>HYPERLINK("http://rucoecom.danfoss.com/online/index.html?cartCodes="&amp;C158,C158)</f>
        <v>0</v>
      </c>
      <c r="C158" s="62" t="s">
        <v>182</v>
      </c>
      <c r="D158" s="63" t="s">
        <v>179</v>
      </c>
      <c r="E158" s="63">
        <v>40</v>
      </c>
      <c r="F158" s="63">
        <v>462</v>
      </c>
      <c r="G158" s="63">
        <v>253</v>
      </c>
      <c r="H158" s="63">
        <v>165</v>
      </c>
      <c r="I158" s="64">
        <v>3.72</v>
      </c>
      <c r="J158" s="64">
        <v>24.4</v>
      </c>
      <c r="K158" s="65"/>
      <c r="L158" s="63">
        <v>1</v>
      </c>
      <c r="M158" s="66" t="s">
        <v>25</v>
      </c>
      <c r="N158" s="22">
        <f>P158*курс!$A$1</f>
        <v>73883.35250000001</v>
      </c>
      <c r="O158" s="22">
        <f>N158*1.18</f>
        <v>87182.35595000001</v>
      </c>
      <c r="P158" s="24">
        <v>1211.2025</v>
      </c>
      <c r="Q158" s="67">
        <f>1.18*P158</f>
        <v>1429.21895</v>
      </c>
      <c r="R158" s="25"/>
    </row>
    <row r="159" spans="1:18" ht="12.75">
      <c r="A159" s="61"/>
      <c r="B159" s="17">
        <f>HYPERLINK("http://rucoecom.danfoss.com/online/index.html?cartCodes="&amp;C159,C159)</f>
        <v>0</v>
      </c>
      <c r="C159" s="62" t="s">
        <v>183</v>
      </c>
      <c r="D159" s="63" t="s">
        <v>179</v>
      </c>
      <c r="E159" s="63">
        <v>50</v>
      </c>
      <c r="F159" s="63">
        <v>462</v>
      </c>
      <c r="G159" s="63">
        <v>253</v>
      </c>
      <c r="H159" s="63">
        <v>192</v>
      </c>
      <c r="I159" s="64">
        <v>4.7</v>
      </c>
      <c r="J159" s="64">
        <v>29</v>
      </c>
      <c r="K159" s="65"/>
      <c r="L159" s="63">
        <v>1</v>
      </c>
      <c r="M159" s="66" t="s">
        <v>25</v>
      </c>
      <c r="N159" s="22">
        <f>P159*курс!$A$1</f>
        <v>88082.2615</v>
      </c>
      <c r="O159" s="22">
        <f>N159*1.18</f>
        <v>103937.06856999999</v>
      </c>
      <c r="P159" s="24">
        <v>1443.9714999999999</v>
      </c>
      <c r="Q159" s="67">
        <f>1.18*P159</f>
        <v>1703.8863699999997</v>
      </c>
      <c r="R159" s="25"/>
    </row>
    <row r="160" spans="1:18" ht="12.75">
      <c r="A160" s="61"/>
      <c r="B160" s="17">
        <f>HYPERLINK("http://rucoecom.danfoss.com/online/index.html?cartCodes="&amp;C160,C160)</f>
        <v>0</v>
      </c>
      <c r="C160" s="62" t="s">
        <v>184</v>
      </c>
      <c r="D160" s="63" t="s">
        <v>179</v>
      </c>
      <c r="E160" s="63">
        <v>60</v>
      </c>
      <c r="F160" s="63">
        <v>462</v>
      </c>
      <c r="G160" s="63">
        <v>253</v>
      </c>
      <c r="H160" s="63">
        <v>219</v>
      </c>
      <c r="I160" s="64">
        <v>5.68</v>
      </c>
      <c r="J160" s="64">
        <v>33.6</v>
      </c>
      <c r="K160" s="65"/>
      <c r="L160" s="63">
        <v>1</v>
      </c>
      <c r="M160" s="66" t="s">
        <v>25</v>
      </c>
      <c r="N160" s="22">
        <f>P160*курс!$A$1</f>
        <v>101972.8765</v>
      </c>
      <c r="O160" s="22">
        <f>N160*1.18</f>
        <v>120327.99427</v>
      </c>
      <c r="P160" s="24">
        <v>1671.6865</v>
      </c>
      <c r="Q160" s="67">
        <f>1.18*P160</f>
        <v>1972.59007</v>
      </c>
      <c r="R160" s="25"/>
    </row>
    <row r="161" spans="1:18" ht="12.75">
      <c r="A161" s="61"/>
      <c r="B161" s="17">
        <f>HYPERLINK("http://rucoecom.danfoss.com/online/index.html?cartCodes="&amp;C161,C161)</f>
        <v>0</v>
      </c>
      <c r="C161" s="62" t="s">
        <v>185</v>
      </c>
      <c r="D161" s="63" t="s">
        <v>179</v>
      </c>
      <c r="E161" s="63">
        <v>70</v>
      </c>
      <c r="F161" s="63">
        <v>462</v>
      </c>
      <c r="G161" s="63">
        <v>253</v>
      </c>
      <c r="H161" s="63">
        <v>246</v>
      </c>
      <c r="I161" s="64">
        <v>6.66</v>
      </c>
      <c r="J161" s="64">
        <v>38.2</v>
      </c>
      <c r="K161" s="65"/>
      <c r="L161" s="63">
        <v>1</v>
      </c>
      <c r="M161" s="66" t="s">
        <v>25</v>
      </c>
      <c r="N161" s="22">
        <f>P161*курс!$A$1</f>
        <v>115863.49149999999</v>
      </c>
      <c r="O161" s="22">
        <f>N161*1.18</f>
        <v>136718.91997</v>
      </c>
      <c r="P161" s="24">
        <v>1899.4014999999997</v>
      </c>
      <c r="Q161" s="67">
        <f>1.18*P161</f>
        <v>2241.2937699999998</v>
      </c>
      <c r="R161" s="25"/>
    </row>
    <row r="162" spans="1:18" ht="12.75">
      <c r="A162" s="61"/>
      <c r="B162" s="17">
        <f>HYPERLINK("http://rucoecom.danfoss.com/online/index.html?cartCodes="&amp;C162,C162)</f>
        <v>0</v>
      </c>
      <c r="C162" s="62" t="s">
        <v>186</v>
      </c>
      <c r="D162" s="63" t="s">
        <v>179</v>
      </c>
      <c r="E162" s="63">
        <v>80</v>
      </c>
      <c r="F162" s="63">
        <v>462</v>
      </c>
      <c r="G162" s="63">
        <v>253</v>
      </c>
      <c r="H162" s="63">
        <v>273</v>
      </c>
      <c r="I162" s="64">
        <v>7.64</v>
      </c>
      <c r="J162" s="64">
        <v>42.8</v>
      </c>
      <c r="K162" s="65"/>
      <c r="L162" s="63">
        <v>1</v>
      </c>
      <c r="M162" s="66" t="s">
        <v>25</v>
      </c>
      <c r="N162" s="22">
        <f>P162*курс!$A$1</f>
        <v>129755.845</v>
      </c>
      <c r="O162" s="22">
        <f>N162*1.18</f>
        <v>153111.8971</v>
      </c>
      <c r="P162" s="24">
        <v>2127.145</v>
      </c>
      <c r="Q162" s="67">
        <f>1.18*P162</f>
        <v>2510.0310999999997</v>
      </c>
      <c r="R162" s="25"/>
    </row>
    <row r="163" spans="1:18" ht="12.75">
      <c r="A163" s="61"/>
      <c r="B163" s="17">
        <f>HYPERLINK("http://rucoecom.danfoss.com/online/index.html?cartCodes="&amp;C163,C163)</f>
        <v>0</v>
      </c>
      <c r="C163" s="62" t="s">
        <v>187</v>
      </c>
      <c r="D163" s="63" t="s">
        <v>179</v>
      </c>
      <c r="E163" s="63">
        <v>90</v>
      </c>
      <c r="F163" s="63">
        <v>462</v>
      </c>
      <c r="G163" s="63">
        <v>253</v>
      </c>
      <c r="H163" s="63">
        <v>300</v>
      </c>
      <c r="I163" s="64">
        <v>8.62</v>
      </c>
      <c r="J163" s="64">
        <v>47.4</v>
      </c>
      <c r="K163" s="65"/>
      <c r="L163" s="63">
        <v>1</v>
      </c>
      <c r="M163" s="66" t="s">
        <v>25</v>
      </c>
      <c r="N163" s="22">
        <f>P163*курс!$A$1</f>
        <v>143953.595</v>
      </c>
      <c r="O163" s="22">
        <f>N163*1.18</f>
        <v>169865.2421</v>
      </c>
      <c r="P163" s="24">
        <v>2359.895</v>
      </c>
      <c r="Q163" s="67">
        <f>1.18*P163</f>
        <v>2784.6760999999997</v>
      </c>
      <c r="R163" s="25"/>
    </row>
    <row r="164" spans="1:18" ht="12.75">
      <c r="A164" s="61"/>
      <c r="B164" s="17">
        <f>HYPERLINK("http://rucoecom.danfoss.com/online/index.html?cartCodes="&amp;C164,C164)</f>
        <v>0</v>
      </c>
      <c r="C164" s="62" t="s">
        <v>188</v>
      </c>
      <c r="D164" s="63" t="s">
        <v>179</v>
      </c>
      <c r="E164" s="63">
        <v>100</v>
      </c>
      <c r="F164" s="63">
        <v>462</v>
      </c>
      <c r="G164" s="63">
        <v>253</v>
      </c>
      <c r="H164" s="63">
        <v>327</v>
      </c>
      <c r="I164" s="64">
        <v>9.6</v>
      </c>
      <c r="J164" s="64">
        <v>52</v>
      </c>
      <c r="K164" s="65"/>
      <c r="L164" s="63">
        <v>1</v>
      </c>
      <c r="M164" s="66" t="s">
        <v>25</v>
      </c>
      <c r="N164" s="22">
        <f>P164*курс!$A$1</f>
        <v>157844.78949999998</v>
      </c>
      <c r="O164" s="22">
        <f>N164*1.18</f>
        <v>186256.85160999998</v>
      </c>
      <c r="P164" s="24">
        <v>2587.6195</v>
      </c>
      <c r="Q164" s="67">
        <f>1.18*P164</f>
        <v>3053.3910099999994</v>
      </c>
      <c r="R164" s="25"/>
    </row>
    <row r="165" spans="1:18" ht="12.75">
      <c r="A165" s="61"/>
      <c r="B165" s="17">
        <f>HYPERLINK("http://rucoecom.danfoss.com/online/index.html?cartCodes="&amp;C165,C165)</f>
        <v>0</v>
      </c>
      <c r="C165" s="62" t="s">
        <v>189</v>
      </c>
      <c r="D165" s="63" t="s">
        <v>179</v>
      </c>
      <c r="E165" s="63">
        <v>110</v>
      </c>
      <c r="F165" s="63">
        <v>462</v>
      </c>
      <c r="G165" s="63">
        <v>253</v>
      </c>
      <c r="H165" s="63">
        <v>354</v>
      </c>
      <c r="I165" s="64">
        <v>10.58</v>
      </c>
      <c r="J165" s="64">
        <v>56.6</v>
      </c>
      <c r="K165" s="65"/>
      <c r="L165" s="63">
        <v>1</v>
      </c>
      <c r="M165" s="66" t="s">
        <v>25</v>
      </c>
      <c r="N165" s="22">
        <f>P165*курс!$A$1</f>
        <v>171735.4045</v>
      </c>
      <c r="O165" s="22">
        <f>N165*1.18</f>
        <v>202647.77731</v>
      </c>
      <c r="P165" s="24">
        <v>2815.3345</v>
      </c>
      <c r="Q165" s="67">
        <f>1.18*P165</f>
        <v>3322.09471</v>
      </c>
      <c r="R165" s="25"/>
    </row>
    <row r="166" spans="1:18" ht="12.75">
      <c r="A166" s="61"/>
      <c r="B166" s="17">
        <f>HYPERLINK("http://rucoecom.danfoss.com/online/index.html?cartCodes="&amp;C166,C166)</f>
        <v>0</v>
      </c>
      <c r="C166" s="62" t="s">
        <v>190</v>
      </c>
      <c r="D166" s="63" t="s">
        <v>179</v>
      </c>
      <c r="E166" s="63">
        <v>120</v>
      </c>
      <c r="F166" s="63">
        <v>462</v>
      </c>
      <c r="G166" s="63">
        <v>253</v>
      </c>
      <c r="H166" s="63">
        <v>381</v>
      </c>
      <c r="I166" s="64">
        <v>11.56</v>
      </c>
      <c r="J166" s="64">
        <v>61.2</v>
      </c>
      <c r="K166" s="65"/>
      <c r="L166" s="63">
        <v>1</v>
      </c>
      <c r="M166" s="66" t="s">
        <v>25</v>
      </c>
      <c r="N166" s="22">
        <f>P166*курс!$A$1</f>
        <v>185626.0195</v>
      </c>
      <c r="O166" s="22">
        <f>N166*1.18</f>
        <v>219038.70300999997</v>
      </c>
      <c r="P166" s="24">
        <v>3043.0495</v>
      </c>
      <c r="Q166" s="67">
        <f>1.18*P166</f>
        <v>3590.79841</v>
      </c>
      <c r="R166" s="25"/>
    </row>
    <row r="167" spans="1:18" ht="12.75">
      <c r="A167" s="59" t="s">
        <v>191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9"/>
      <c r="R167" s="70"/>
    </row>
    <row r="168" spans="1:18" ht="12.75" customHeight="1">
      <c r="A168" s="71"/>
      <c r="B168" s="17">
        <f>HYPERLINK("http://rucoecom.danfoss.com/online/index.html?cartCodes="&amp;C168,C168)</f>
        <v>0</v>
      </c>
      <c r="C168" s="72" t="s">
        <v>192</v>
      </c>
      <c r="D168" s="66" t="s">
        <v>193</v>
      </c>
      <c r="E168" s="66">
        <v>30</v>
      </c>
      <c r="F168" s="66">
        <v>613</v>
      </c>
      <c r="G168" s="66">
        <v>198</v>
      </c>
      <c r="H168" s="73">
        <v>115.5</v>
      </c>
      <c r="I168" s="73">
        <v>4.48</v>
      </c>
      <c r="J168" s="73">
        <v>13.4</v>
      </c>
      <c r="K168" s="74" t="s">
        <v>194</v>
      </c>
      <c r="L168" s="66">
        <v>1</v>
      </c>
      <c r="M168" s="66" t="s">
        <v>25</v>
      </c>
      <c r="N168" s="22">
        <f>P168*курс!$A$1</f>
        <v>57279.62996363636</v>
      </c>
      <c r="O168" s="22">
        <f>N168*1.18</f>
        <v>67589.9633570909</v>
      </c>
      <c r="P168" s="24">
        <v>939.0103272727273</v>
      </c>
      <c r="Q168" s="24">
        <v>1108.0321861818181</v>
      </c>
      <c r="R168" s="70"/>
    </row>
    <row r="169" spans="1:18" ht="12.75">
      <c r="A169" s="71"/>
      <c r="B169" s="17">
        <f>HYPERLINK("http://rucoecom.danfoss.com/online/index.html?cartCodes="&amp;C169,C169)</f>
        <v>0</v>
      </c>
      <c r="C169" s="72" t="s">
        <v>195</v>
      </c>
      <c r="D169" s="66" t="s">
        <v>193</v>
      </c>
      <c r="E169" s="66">
        <v>36</v>
      </c>
      <c r="F169" s="66">
        <v>613</v>
      </c>
      <c r="G169" s="66">
        <v>198</v>
      </c>
      <c r="H169" s="66">
        <v>126</v>
      </c>
      <c r="I169" s="73">
        <v>5.44</v>
      </c>
      <c r="J169" s="73">
        <v>15.14</v>
      </c>
      <c r="K169" s="74"/>
      <c r="L169" s="66">
        <v>1</v>
      </c>
      <c r="M169" s="66" t="s">
        <v>25</v>
      </c>
      <c r="N169" s="22">
        <f>P169*курс!$A$1</f>
        <v>65224.624872727276</v>
      </c>
      <c r="O169" s="22">
        <f>N169*1.18</f>
        <v>76965.05734981818</v>
      </c>
      <c r="P169" s="24">
        <v>1069.2561454545455</v>
      </c>
      <c r="Q169" s="24">
        <v>1261.7222516363638</v>
      </c>
      <c r="R169" s="70"/>
    </row>
    <row r="170" spans="1:18" ht="12.75">
      <c r="A170" s="71"/>
      <c r="B170" s="17">
        <f>HYPERLINK("http://rucoecom.danfoss.com/online/index.html?cartCodes="&amp;C170,C170)</f>
        <v>0</v>
      </c>
      <c r="C170" s="72" t="s">
        <v>196</v>
      </c>
      <c r="D170" s="66" t="s">
        <v>193</v>
      </c>
      <c r="E170" s="66">
        <v>40</v>
      </c>
      <c r="F170" s="66">
        <v>613</v>
      </c>
      <c r="G170" s="66">
        <v>198</v>
      </c>
      <c r="H170" s="66">
        <v>133</v>
      </c>
      <c r="I170" s="73">
        <v>6.08</v>
      </c>
      <c r="J170" s="73">
        <v>16.3</v>
      </c>
      <c r="K170" s="74"/>
      <c r="L170" s="66">
        <v>1</v>
      </c>
      <c r="M170" s="66" t="s">
        <v>25</v>
      </c>
      <c r="N170" s="22">
        <f>P170*курс!$A$1</f>
        <v>70521.28814545454</v>
      </c>
      <c r="O170" s="22">
        <f>N170*1.18</f>
        <v>83215.12001163636</v>
      </c>
      <c r="P170" s="24">
        <v>1156.086690909091</v>
      </c>
      <c r="Q170" s="24">
        <v>1364.1822952727273</v>
      </c>
      <c r="R170" s="70"/>
    </row>
    <row r="171" spans="1:18" ht="12.75">
      <c r="A171" s="71"/>
      <c r="B171" s="17">
        <f>HYPERLINK("http://rucoecom.danfoss.com/online/index.html?cartCodes="&amp;C171,C171)</f>
        <v>0</v>
      </c>
      <c r="C171" s="72" t="s">
        <v>197</v>
      </c>
      <c r="D171" s="66" t="s">
        <v>193</v>
      </c>
      <c r="E171" s="66">
        <v>50</v>
      </c>
      <c r="F171" s="66">
        <v>613</v>
      </c>
      <c r="G171" s="66">
        <v>198</v>
      </c>
      <c r="H171" s="73">
        <v>139.5</v>
      </c>
      <c r="I171" s="73">
        <v>7.68</v>
      </c>
      <c r="J171" s="73">
        <v>19.2</v>
      </c>
      <c r="K171" s="74"/>
      <c r="L171" s="66">
        <v>1</v>
      </c>
      <c r="M171" s="66" t="s">
        <v>25</v>
      </c>
      <c r="N171" s="22">
        <f>P171*курс!$A$1</f>
        <v>83762.94632727274</v>
      </c>
      <c r="O171" s="22">
        <f>N171*1.18</f>
        <v>98840.27666618183</v>
      </c>
      <c r="P171" s="24">
        <v>1373.1630545454548</v>
      </c>
      <c r="Q171" s="24">
        <v>1620.3324043636367</v>
      </c>
      <c r="R171" s="70"/>
    </row>
    <row r="172" spans="1:18" ht="12.75">
      <c r="A172" s="71"/>
      <c r="B172" s="17">
        <f>HYPERLINK("http://rucoecom.danfoss.com/online/index.html?cartCodes="&amp;C172,C172)</f>
        <v>0</v>
      </c>
      <c r="C172" s="72" t="s">
        <v>198</v>
      </c>
      <c r="D172" s="66" t="s">
        <v>193</v>
      </c>
      <c r="E172" s="66">
        <v>60</v>
      </c>
      <c r="F172" s="66">
        <v>613</v>
      </c>
      <c r="G172" s="66">
        <v>198</v>
      </c>
      <c r="H172" s="66">
        <v>157</v>
      </c>
      <c r="I172" s="73">
        <v>9.28</v>
      </c>
      <c r="J172" s="73">
        <v>22.1</v>
      </c>
      <c r="K172" s="74"/>
      <c r="L172" s="66">
        <v>1</v>
      </c>
      <c r="M172" s="66" t="s">
        <v>25</v>
      </c>
      <c r="N172" s="22">
        <f>P172*курс!$A$1</f>
        <v>97004.60450909092</v>
      </c>
      <c r="O172" s="22">
        <f>N172*1.18</f>
        <v>114465.43332072727</v>
      </c>
      <c r="P172" s="24">
        <v>1590.2394181818183</v>
      </c>
      <c r="Q172" s="24">
        <v>1876.4825134545456</v>
      </c>
      <c r="R172" s="70"/>
    </row>
    <row r="173" spans="1:18" ht="12.75">
      <c r="A173" s="71"/>
      <c r="B173" s="17">
        <f>HYPERLINK("http://rucoecom.danfoss.com/online/index.html?cartCodes="&amp;C173,C173)</f>
        <v>0</v>
      </c>
      <c r="C173" s="72" t="s">
        <v>199</v>
      </c>
      <c r="D173" s="66" t="s">
        <v>193</v>
      </c>
      <c r="E173" s="66">
        <v>70</v>
      </c>
      <c r="F173" s="66">
        <v>613</v>
      </c>
      <c r="G173" s="66">
        <v>198</v>
      </c>
      <c r="H173" s="73">
        <v>174.5</v>
      </c>
      <c r="I173" s="73">
        <v>10.88</v>
      </c>
      <c r="J173" s="66">
        <v>25</v>
      </c>
      <c r="K173" s="74"/>
      <c r="L173" s="66">
        <v>1</v>
      </c>
      <c r="M173" s="66" t="s">
        <v>25</v>
      </c>
      <c r="N173" s="22">
        <f>P173*курс!$A$1</f>
        <v>110246.2626909091</v>
      </c>
      <c r="O173" s="22">
        <f>N173*1.18</f>
        <v>130090.58997527274</v>
      </c>
      <c r="P173" s="24">
        <v>1807.3157818181821</v>
      </c>
      <c r="Q173" s="24">
        <v>2132.6326225454545</v>
      </c>
      <c r="R173" s="70"/>
    </row>
    <row r="174" spans="1:18" ht="12.75">
      <c r="A174" s="71"/>
      <c r="B174" s="17">
        <f>HYPERLINK("http://rucoecom.danfoss.com/online/index.html?cartCodes="&amp;C174,C174)</f>
        <v>0</v>
      </c>
      <c r="C174" s="72" t="s">
        <v>200</v>
      </c>
      <c r="D174" s="66" t="s">
        <v>193</v>
      </c>
      <c r="E174" s="66">
        <v>80</v>
      </c>
      <c r="F174" s="66">
        <v>613</v>
      </c>
      <c r="G174" s="66">
        <v>198</v>
      </c>
      <c r="H174" s="66">
        <v>192</v>
      </c>
      <c r="I174" s="73">
        <v>12.4</v>
      </c>
      <c r="J174" s="73">
        <v>27.9</v>
      </c>
      <c r="K174" s="74"/>
      <c r="L174" s="66">
        <v>1</v>
      </c>
      <c r="M174" s="66" t="s">
        <v>25</v>
      </c>
      <c r="N174" s="22">
        <f>P174*курс!$A$1</f>
        <v>123563.5874909091</v>
      </c>
      <c r="O174" s="22">
        <f>N174*1.18</f>
        <v>145805.03323927274</v>
      </c>
      <c r="P174" s="24">
        <v>2025.6325818181822</v>
      </c>
      <c r="Q174" s="24">
        <v>2390.246446545455</v>
      </c>
      <c r="R174" s="70"/>
    </row>
    <row r="175" spans="1:18" ht="12.75">
      <c r="A175" s="71"/>
      <c r="B175" s="17">
        <f>HYPERLINK("http://rucoecom.danfoss.com/online/index.html?cartCodes="&amp;C175,C175)</f>
        <v>0</v>
      </c>
      <c r="C175" s="72" t="s">
        <v>201</v>
      </c>
      <c r="D175" s="66" t="s">
        <v>193</v>
      </c>
      <c r="E175" s="66">
        <v>90</v>
      </c>
      <c r="F175" s="66">
        <v>613</v>
      </c>
      <c r="G175" s="66">
        <v>198</v>
      </c>
      <c r="H175" s="73">
        <v>209.5</v>
      </c>
      <c r="I175" s="73">
        <v>14.08</v>
      </c>
      <c r="J175" s="73">
        <v>30.8</v>
      </c>
      <c r="K175" s="74"/>
      <c r="L175" s="66">
        <v>1</v>
      </c>
      <c r="M175" s="66" t="s">
        <v>25</v>
      </c>
      <c r="N175" s="22">
        <f>P175*курс!$A$1</f>
        <v>136805.2456727273</v>
      </c>
      <c r="O175" s="22">
        <f>N175*1.18</f>
        <v>161430.1898938182</v>
      </c>
      <c r="P175" s="24">
        <v>2242.7089454545458</v>
      </c>
      <c r="Q175" s="24">
        <v>2646.3965556363637</v>
      </c>
      <c r="R175" s="70"/>
    </row>
    <row r="176" spans="1:18" ht="12.75">
      <c r="A176" s="71"/>
      <c r="B176" s="17">
        <f>HYPERLINK("http://rucoecom.danfoss.com/online/index.html?cartCodes="&amp;C176,C176)</f>
        <v>0</v>
      </c>
      <c r="C176" s="72" t="s">
        <v>202</v>
      </c>
      <c r="D176" s="66" t="s">
        <v>193</v>
      </c>
      <c r="E176" s="66">
        <v>100</v>
      </c>
      <c r="F176" s="66">
        <v>613</v>
      </c>
      <c r="G176" s="66">
        <v>198</v>
      </c>
      <c r="H176" s="66">
        <v>227</v>
      </c>
      <c r="I176" s="73">
        <v>15.68</v>
      </c>
      <c r="J176" s="73">
        <v>33.7</v>
      </c>
      <c r="K176" s="74"/>
      <c r="L176" s="66">
        <v>1</v>
      </c>
      <c r="M176" s="66" t="s">
        <v>25</v>
      </c>
      <c r="N176" s="22">
        <f>P176*курс!$A$1</f>
        <v>150046.90385454547</v>
      </c>
      <c r="O176" s="22">
        <f>N176*1.18</f>
        <v>177055.34654836365</v>
      </c>
      <c r="P176" s="24">
        <v>2459.7853090909093</v>
      </c>
      <c r="Q176" s="24">
        <v>2902.546664727273</v>
      </c>
      <c r="R176" s="70"/>
    </row>
    <row r="177" spans="1:18" ht="12.75">
      <c r="A177" s="71"/>
      <c r="B177" s="17">
        <f>HYPERLINK("http://rucoecom.danfoss.com/online/index.html?cartCodes="&amp;C177,C177)</f>
        <v>0</v>
      </c>
      <c r="C177" s="72" t="s">
        <v>203</v>
      </c>
      <c r="D177" s="66" t="s">
        <v>193</v>
      </c>
      <c r="E177" s="66">
        <v>110</v>
      </c>
      <c r="F177" s="66">
        <v>613</v>
      </c>
      <c r="G177" s="66">
        <v>198</v>
      </c>
      <c r="H177" s="73">
        <v>244.5</v>
      </c>
      <c r="I177" s="73">
        <v>17.28</v>
      </c>
      <c r="J177" s="66">
        <v>36.6</v>
      </c>
      <c r="K177" s="74"/>
      <c r="L177" s="66">
        <v>1</v>
      </c>
      <c r="M177" s="66" t="s">
        <v>25</v>
      </c>
      <c r="N177" s="22">
        <f>P177*курс!$A$1</f>
        <v>163288.5620363636</v>
      </c>
      <c r="O177" s="22">
        <f>N177*1.18</f>
        <v>192680.50320290905</v>
      </c>
      <c r="P177" s="24">
        <v>2676.8616727272724</v>
      </c>
      <c r="Q177" s="24">
        <v>3158.6967738181816</v>
      </c>
      <c r="R177" s="70"/>
    </row>
    <row r="178" spans="1:18" ht="12.75">
      <c r="A178" s="71"/>
      <c r="B178" s="17">
        <f>HYPERLINK("http://rucoecom.danfoss.com/online/index.html?cartCodes="&amp;C178,C178)</f>
        <v>0</v>
      </c>
      <c r="C178" s="72" t="s">
        <v>204</v>
      </c>
      <c r="D178" s="66" t="s">
        <v>193</v>
      </c>
      <c r="E178" s="66">
        <v>120</v>
      </c>
      <c r="F178" s="66">
        <v>613</v>
      </c>
      <c r="G178" s="66">
        <v>198</v>
      </c>
      <c r="H178" s="66">
        <v>262</v>
      </c>
      <c r="I178" s="73">
        <v>18.88</v>
      </c>
      <c r="J178" s="73">
        <v>39.5</v>
      </c>
      <c r="K178" s="74"/>
      <c r="L178" s="66">
        <v>1</v>
      </c>
      <c r="M178" s="66" t="s">
        <v>25</v>
      </c>
      <c r="N178" s="22">
        <f>P178*курс!$A$1</f>
        <v>176530.2202181818</v>
      </c>
      <c r="O178" s="22">
        <f>N178*1.18</f>
        <v>208305.65985745454</v>
      </c>
      <c r="P178" s="24">
        <v>2893.9380363636365</v>
      </c>
      <c r="Q178" s="24">
        <v>3414.8468829090907</v>
      </c>
      <c r="R178" s="70"/>
    </row>
    <row r="179" spans="1:18" ht="12.75">
      <c r="A179" s="71"/>
      <c r="B179" s="17">
        <f>HYPERLINK("http://rucoecom.danfoss.com/online/index.html?cartCodes="&amp;C179,C179)</f>
        <v>0</v>
      </c>
      <c r="C179" s="72" t="s">
        <v>205</v>
      </c>
      <c r="D179" s="66" t="s">
        <v>193</v>
      </c>
      <c r="E179" s="66">
        <v>140</v>
      </c>
      <c r="F179" s="66">
        <v>613</v>
      </c>
      <c r="G179" s="66">
        <v>198</v>
      </c>
      <c r="H179" s="66">
        <v>297</v>
      </c>
      <c r="I179" s="73">
        <v>22.08</v>
      </c>
      <c r="J179" s="73">
        <v>45.3</v>
      </c>
      <c r="K179" s="74"/>
      <c r="L179" s="66">
        <v>1</v>
      </c>
      <c r="M179" s="66" t="s">
        <v>25</v>
      </c>
      <c r="N179" s="22">
        <f>P179*курс!$A$1</f>
        <v>203013.5365818182</v>
      </c>
      <c r="O179" s="22">
        <f>N179*1.18</f>
        <v>239555.97316654545</v>
      </c>
      <c r="P179" s="24">
        <v>3328.0907636363636</v>
      </c>
      <c r="Q179" s="24">
        <v>3927.147101090909</v>
      </c>
      <c r="R179" s="70"/>
    </row>
    <row r="180" spans="1:18" ht="12.75">
      <c r="A180" s="71"/>
      <c r="B180" s="17">
        <f>HYPERLINK("http://rucoecom.danfoss.com/online/index.html?cartCodes="&amp;C180,C180)</f>
        <v>0</v>
      </c>
      <c r="C180" s="72" t="s">
        <v>206</v>
      </c>
      <c r="D180" s="66" t="s">
        <v>193</v>
      </c>
      <c r="E180" s="66">
        <v>160</v>
      </c>
      <c r="F180" s="66">
        <v>613</v>
      </c>
      <c r="G180" s="66">
        <v>198</v>
      </c>
      <c r="H180" s="66">
        <v>332</v>
      </c>
      <c r="I180" s="73">
        <v>25.28</v>
      </c>
      <c r="J180" s="73">
        <v>51.1</v>
      </c>
      <c r="K180" s="74"/>
      <c r="L180" s="66">
        <v>1</v>
      </c>
      <c r="M180" s="66" t="s">
        <v>25</v>
      </c>
      <c r="N180" s="22">
        <f>P180*курс!$A$1</f>
        <v>229496.85294545456</v>
      </c>
      <c r="O180" s="22">
        <f>N180*1.18</f>
        <v>270806.28647563636</v>
      </c>
      <c r="P180" s="24">
        <v>3762.243490909091</v>
      </c>
      <c r="Q180" s="24">
        <v>4439.447319272727</v>
      </c>
      <c r="R180" s="70"/>
    </row>
    <row r="181" spans="1:18" ht="12.75">
      <c r="A181" s="71"/>
      <c r="B181" s="17">
        <f>HYPERLINK("http://rucoecom.danfoss.com/online/index.html?cartCodes="&amp;C181,C181)</f>
        <v>0</v>
      </c>
      <c r="C181" s="72" t="s">
        <v>207</v>
      </c>
      <c r="D181" s="66" t="s">
        <v>193</v>
      </c>
      <c r="E181" s="66">
        <v>180</v>
      </c>
      <c r="F181" s="66">
        <v>613</v>
      </c>
      <c r="G181" s="66">
        <v>198</v>
      </c>
      <c r="H181" s="66">
        <v>367</v>
      </c>
      <c r="I181" s="73">
        <v>28.48</v>
      </c>
      <c r="J181" s="73">
        <v>56.9</v>
      </c>
      <c r="K181" s="74"/>
      <c r="L181" s="66">
        <v>1</v>
      </c>
      <c r="M181" s="66" t="s">
        <v>25</v>
      </c>
      <c r="N181" s="22">
        <f>P181*курс!$A$1</f>
        <v>256055.8359272728</v>
      </c>
      <c r="O181" s="22">
        <f>N181*1.18</f>
        <v>302145.88639418187</v>
      </c>
      <c r="P181" s="24">
        <v>4197.636654545456</v>
      </c>
      <c r="Q181" s="24">
        <v>4953.211252363638</v>
      </c>
      <c r="R181" s="70"/>
    </row>
    <row r="182" spans="1:18" ht="12.75">
      <c r="A182" s="71"/>
      <c r="B182" s="17">
        <f>HYPERLINK("http://rucoecom.danfoss.com/online/index.html?cartCodes="&amp;C182,C182)</f>
        <v>0</v>
      </c>
      <c r="C182" s="72" t="s">
        <v>208</v>
      </c>
      <c r="D182" s="66" t="s">
        <v>193</v>
      </c>
      <c r="E182" s="66">
        <v>200</v>
      </c>
      <c r="F182" s="66">
        <v>613</v>
      </c>
      <c r="G182" s="66">
        <v>198</v>
      </c>
      <c r="H182" s="66">
        <v>402</v>
      </c>
      <c r="I182" s="73">
        <v>31.68</v>
      </c>
      <c r="J182" s="73">
        <v>62.7</v>
      </c>
      <c r="K182" s="74"/>
      <c r="L182" s="66">
        <v>1</v>
      </c>
      <c r="M182" s="66" t="s">
        <v>25</v>
      </c>
      <c r="N182" s="22">
        <f>P182*курс!$A$1</f>
        <v>282539.1522909091</v>
      </c>
      <c r="O182" s="22">
        <f>N182*1.18</f>
        <v>333396.1997032727</v>
      </c>
      <c r="P182" s="24">
        <v>4631.789381818182</v>
      </c>
      <c r="Q182" s="24">
        <v>5465.511470545455</v>
      </c>
      <c r="R182" s="70"/>
    </row>
    <row r="183" spans="1:18" s="30" customFormat="1" ht="12.75">
      <c r="A183" s="75" t="s">
        <v>209</v>
      </c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7"/>
      <c r="P183" s="76"/>
      <c r="Q183" s="77"/>
      <c r="R183" s="70"/>
    </row>
    <row r="184" spans="1:18" s="30" customFormat="1" ht="12.75" customHeight="1">
      <c r="A184" s="78"/>
      <c r="B184" s="32" t="str">
        <f>HYPERLINK("http://rucoecom.danfoss.com/online/index.html?cartCodes="&amp;C184,C184)</f>
        <v>004B1925</v>
      </c>
      <c r="C184" s="79" t="s">
        <v>210</v>
      </c>
      <c r="D184" s="80" t="s">
        <v>211</v>
      </c>
      <c r="E184" s="80">
        <v>30</v>
      </c>
      <c r="F184" s="80">
        <v>525</v>
      </c>
      <c r="G184" s="80">
        <v>243</v>
      </c>
      <c r="H184" s="80">
        <f>12+1.44*E184</f>
        <v>55.199999999999996</v>
      </c>
      <c r="I184" s="80">
        <v>3.28</v>
      </c>
      <c r="J184" s="80">
        <f>9+0.3*E184</f>
        <v>18</v>
      </c>
      <c r="K184" s="81" t="s">
        <v>212</v>
      </c>
      <c r="L184" s="80">
        <v>1</v>
      </c>
      <c r="M184" s="80" t="s">
        <v>25</v>
      </c>
      <c r="N184" s="82" t="s">
        <v>213</v>
      </c>
      <c r="O184" s="82" t="s">
        <v>213</v>
      </c>
      <c r="P184" s="82" t="s">
        <v>213</v>
      </c>
      <c r="Q184" s="82" t="s">
        <v>213</v>
      </c>
      <c r="R184" s="70"/>
    </row>
    <row r="185" spans="1:18" s="30" customFormat="1" ht="12.75">
      <c r="A185" s="78"/>
      <c r="B185" s="32">
        <f>HYPERLINK("http://rucoecom.danfoss.com/online/index.html?cartCodes="&amp;C185,C185)</f>
        <v>0</v>
      </c>
      <c r="C185" s="79" t="s">
        <v>214</v>
      </c>
      <c r="D185" s="80" t="s">
        <v>211</v>
      </c>
      <c r="E185" s="80">
        <v>36</v>
      </c>
      <c r="F185" s="80">
        <v>525</v>
      </c>
      <c r="G185" s="80">
        <v>243</v>
      </c>
      <c r="H185" s="80">
        <f>12+1.44*E185</f>
        <v>63.839999999999996</v>
      </c>
      <c r="I185" s="80">
        <v>3.98</v>
      </c>
      <c r="J185" s="80">
        <f>9+0.3*E185</f>
        <v>19.8</v>
      </c>
      <c r="K185" s="81"/>
      <c r="L185" s="80">
        <v>1</v>
      </c>
      <c r="M185" s="80" t="s">
        <v>25</v>
      </c>
      <c r="N185" s="82"/>
      <c r="O185" s="82"/>
      <c r="P185" s="82"/>
      <c r="Q185" s="82"/>
      <c r="R185" s="70"/>
    </row>
    <row r="186" spans="1:18" s="30" customFormat="1" ht="12.75">
      <c r="A186" s="78"/>
      <c r="B186" s="32">
        <f>HYPERLINK("http://rucoecom.danfoss.com/online/index.html?cartCodes="&amp;C186,C186)</f>
        <v>0</v>
      </c>
      <c r="C186" s="79" t="s">
        <v>215</v>
      </c>
      <c r="D186" s="80" t="s">
        <v>211</v>
      </c>
      <c r="E186" s="80">
        <v>40</v>
      </c>
      <c r="F186" s="80">
        <v>525</v>
      </c>
      <c r="G186" s="80">
        <v>243</v>
      </c>
      <c r="H186" s="80">
        <f>12+1.44*E186</f>
        <v>69.6</v>
      </c>
      <c r="I186" s="80">
        <v>4.45</v>
      </c>
      <c r="J186" s="80">
        <f>9+0.3*E186</f>
        <v>21</v>
      </c>
      <c r="K186" s="81"/>
      <c r="L186" s="80">
        <v>1</v>
      </c>
      <c r="M186" s="80" t="s">
        <v>25</v>
      </c>
      <c r="N186" s="82"/>
      <c r="O186" s="82"/>
      <c r="P186" s="82"/>
      <c r="Q186" s="82"/>
      <c r="R186" s="70"/>
    </row>
    <row r="187" spans="1:18" s="30" customFormat="1" ht="12.75">
      <c r="A187" s="78"/>
      <c r="B187" s="32">
        <f>HYPERLINK("http://rucoecom.danfoss.com/online/index.html?cartCodes="&amp;C187,C187)</f>
        <v>0</v>
      </c>
      <c r="C187" s="79" t="s">
        <v>216</v>
      </c>
      <c r="D187" s="80" t="s">
        <v>211</v>
      </c>
      <c r="E187" s="80">
        <v>50</v>
      </c>
      <c r="F187" s="80">
        <v>525</v>
      </c>
      <c r="G187" s="80">
        <v>243</v>
      </c>
      <c r="H187" s="80">
        <f>12+1.44*E187</f>
        <v>84</v>
      </c>
      <c r="I187" s="80">
        <v>5.62</v>
      </c>
      <c r="J187" s="80">
        <f>9+0.3*E187</f>
        <v>24</v>
      </c>
      <c r="K187" s="81"/>
      <c r="L187" s="80">
        <v>1</v>
      </c>
      <c r="M187" s="80" t="s">
        <v>25</v>
      </c>
      <c r="N187" s="82"/>
      <c r="O187" s="82"/>
      <c r="P187" s="82"/>
      <c r="Q187" s="82"/>
      <c r="R187" s="70"/>
    </row>
    <row r="188" spans="1:18" s="30" customFormat="1" ht="12.75">
      <c r="A188" s="78"/>
      <c r="B188" s="32">
        <f>HYPERLINK("http://rucoecom.danfoss.com/online/index.html?cartCodes="&amp;C188,C188)</f>
        <v>0</v>
      </c>
      <c r="C188" s="79" t="s">
        <v>217</v>
      </c>
      <c r="D188" s="80" t="s">
        <v>211</v>
      </c>
      <c r="E188" s="80">
        <v>60</v>
      </c>
      <c r="F188" s="80">
        <v>525</v>
      </c>
      <c r="G188" s="80">
        <v>243</v>
      </c>
      <c r="H188" s="80">
        <f>12+1.44*E188</f>
        <v>98.39999999999999</v>
      </c>
      <c r="I188" s="80">
        <v>6.79</v>
      </c>
      <c r="J188" s="80">
        <f>9+0.3*E188</f>
        <v>27.000000000000004</v>
      </c>
      <c r="K188" s="81"/>
      <c r="L188" s="80">
        <v>1</v>
      </c>
      <c r="M188" s="80" t="s">
        <v>25</v>
      </c>
      <c r="N188" s="82"/>
      <c r="O188" s="82"/>
      <c r="P188" s="82"/>
      <c r="Q188" s="82"/>
      <c r="R188" s="70"/>
    </row>
    <row r="189" spans="1:18" s="30" customFormat="1" ht="12.75">
      <c r="A189" s="78"/>
      <c r="B189" s="32">
        <f>HYPERLINK("http://rucoecom.danfoss.com/online/index.html?cartCodes="&amp;C189,C189)</f>
        <v>0</v>
      </c>
      <c r="C189" s="79" t="s">
        <v>218</v>
      </c>
      <c r="D189" s="80" t="s">
        <v>211</v>
      </c>
      <c r="E189" s="80">
        <v>70</v>
      </c>
      <c r="F189" s="80">
        <v>525</v>
      </c>
      <c r="G189" s="80">
        <v>243</v>
      </c>
      <c r="H189" s="80">
        <f>12+1.44*E189</f>
        <v>112.8</v>
      </c>
      <c r="I189" s="80">
        <v>7.96</v>
      </c>
      <c r="J189" s="80">
        <f>9+0.3*E189</f>
        <v>30.000000000000004</v>
      </c>
      <c r="K189" s="81"/>
      <c r="L189" s="80">
        <v>1</v>
      </c>
      <c r="M189" s="80" t="s">
        <v>25</v>
      </c>
      <c r="N189" s="82"/>
      <c r="O189" s="82"/>
      <c r="P189" s="82"/>
      <c r="Q189" s="82"/>
      <c r="R189" s="70"/>
    </row>
    <row r="190" spans="1:18" s="30" customFormat="1" ht="12.75">
      <c r="A190" s="78"/>
      <c r="B190" s="32">
        <f>HYPERLINK("http://rucoecom.danfoss.com/online/index.html?cartCodes="&amp;C190,C190)</f>
        <v>0</v>
      </c>
      <c r="C190" s="79" t="s">
        <v>219</v>
      </c>
      <c r="D190" s="80" t="s">
        <v>211</v>
      </c>
      <c r="E190" s="80">
        <v>80</v>
      </c>
      <c r="F190" s="80">
        <v>525</v>
      </c>
      <c r="G190" s="80">
        <v>243</v>
      </c>
      <c r="H190" s="80">
        <f>12+1.44*E190</f>
        <v>127.19999999999999</v>
      </c>
      <c r="I190" s="80">
        <v>9.13</v>
      </c>
      <c r="J190" s="80">
        <f>9+0.3*E190</f>
        <v>33</v>
      </c>
      <c r="K190" s="81"/>
      <c r="L190" s="80">
        <v>1</v>
      </c>
      <c r="M190" s="80" t="s">
        <v>25</v>
      </c>
      <c r="N190" s="82"/>
      <c r="O190" s="82"/>
      <c r="P190" s="82"/>
      <c r="Q190" s="82"/>
      <c r="R190" s="70"/>
    </row>
    <row r="191" spans="1:18" s="30" customFormat="1" ht="12.75">
      <c r="A191" s="78"/>
      <c r="B191" s="32">
        <f>HYPERLINK("http://rucoecom.danfoss.com/online/index.html?cartCodes="&amp;C191,C191)</f>
        <v>0</v>
      </c>
      <c r="C191" s="79" t="s">
        <v>220</v>
      </c>
      <c r="D191" s="80" t="s">
        <v>211</v>
      </c>
      <c r="E191" s="80">
        <v>90</v>
      </c>
      <c r="F191" s="80">
        <v>525</v>
      </c>
      <c r="G191" s="80">
        <v>243</v>
      </c>
      <c r="H191" s="80">
        <f>12+1.44*E191</f>
        <v>141.6</v>
      </c>
      <c r="I191" s="80">
        <v>10.3</v>
      </c>
      <c r="J191" s="80">
        <f>9+0.3*E191</f>
        <v>36</v>
      </c>
      <c r="K191" s="81"/>
      <c r="L191" s="80">
        <v>1</v>
      </c>
      <c r="M191" s="80" t="s">
        <v>25</v>
      </c>
      <c r="N191" s="82"/>
      <c r="O191" s="82"/>
      <c r="P191" s="82"/>
      <c r="Q191" s="82"/>
      <c r="R191" s="70"/>
    </row>
    <row r="192" spans="1:18" s="30" customFormat="1" ht="12.75">
      <c r="A192" s="78"/>
      <c r="B192" s="32">
        <f>HYPERLINK("http://rucoecom.danfoss.com/online/index.html?cartCodes="&amp;C192,C192)</f>
        <v>0</v>
      </c>
      <c r="C192" s="79" t="s">
        <v>221</v>
      </c>
      <c r="D192" s="80" t="s">
        <v>211</v>
      </c>
      <c r="E192" s="80">
        <v>100</v>
      </c>
      <c r="F192" s="80">
        <v>525</v>
      </c>
      <c r="G192" s="80">
        <v>243</v>
      </c>
      <c r="H192" s="80">
        <f>12+1.44*E192</f>
        <v>156</v>
      </c>
      <c r="I192" s="80">
        <v>11.47</v>
      </c>
      <c r="J192" s="80">
        <f>9+0.3*E192</f>
        <v>39</v>
      </c>
      <c r="K192" s="81"/>
      <c r="L192" s="80">
        <v>1</v>
      </c>
      <c r="M192" s="80" t="s">
        <v>25</v>
      </c>
      <c r="N192" s="82"/>
      <c r="O192" s="82"/>
      <c r="P192" s="82"/>
      <c r="Q192" s="82"/>
      <c r="R192" s="70"/>
    </row>
    <row r="193" spans="1:18" s="30" customFormat="1" ht="12.75">
      <c r="A193" s="78"/>
      <c r="B193" s="32">
        <f>HYPERLINK("http://rucoecom.danfoss.com/online/index.html?cartCodes="&amp;C193,C193)</f>
        <v>0</v>
      </c>
      <c r="C193" s="79" t="s">
        <v>222</v>
      </c>
      <c r="D193" s="80" t="s">
        <v>211</v>
      </c>
      <c r="E193" s="80">
        <v>110</v>
      </c>
      <c r="F193" s="80">
        <v>525</v>
      </c>
      <c r="G193" s="80">
        <v>243</v>
      </c>
      <c r="H193" s="80">
        <f>12+1.44*E193</f>
        <v>170.4</v>
      </c>
      <c r="I193" s="80">
        <v>12.64</v>
      </c>
      <c r="J193" s="80">
        <f>9+0.3*E193</f>
        <v>42.00000000000001</v>
      </c>
      <c r="K193" s="81"/>
      <c r="L193" s="80">
        <v>1</v>
      </c>
      <c r="M193" s="80" t="s">
        <v>25</v>
      </c>
      <c r="N193" s="82"/>
      <c r="O193" s="82"/>
      <c r="P193" s="82"/>
      <c r="Q193" s="82"/>
      <c r="R193" s="70"/>
    </row>
    <row r="194" spans="1:18" s="30" customFormat="1" ht="12.75">
      <c r="A194" s="78"/>
      <c r="B194" s="32">
        <f>HYPERLINK("http://rucoecom.danfoss.com/online/index.html?cartCodes="&amp;C194,C194)</f>
        <v>0</v>
      </c>
      <c r="C194" s="79" t="s">
        <v>223</v>
      </c>
      <c r="D194" s="80" t="s">
        <v>211</v>
      </c>
      <c r="E194" s="80">
        <v>120</v>
      </c>
      <c r="F194" s="80">
        <v>525</v>
      </c>
      <c r="G194" s="80">
        <v>243</v>
      </c>
      <c r="H194" s="80">
        <f>12+1.44*E194</f>
        <v>184.79999999999998</v>
      </c>
      <c r="I194" s="80">
        <v>13.81</v>
      </c>
      <c r="J194" s="80">
        <f>9+0.3*E194</f>
        <v>45.00000000000001</v>
      </c>
      <c r="K194" s="81"/>
      <c r="L194" s="80">
        <v>1</v>
      </c>
      <c r="M194" s="80" t="s">
        <v>25</v>
      </c>
      <c r="N194" s="82"/>
      <c r="O194" s="82"/>
      <c r="P194" s="82"/>
      <c r="Q194" s="82"/>
      <c r="R194" s="70"/>
    </row>
    <row r="195" spans="1:18" s="30" customFormat="1" ht="12.75">
      <c r="A195" s="78"/>
      <c r="B195" s="32">
        <f>HYPERLINK("http://rucoecom.danfoss.com/online/index.html?cartCodes="&amp;C195,C195)</f>
        <v>0</v>
      </c>
      <c r="C195" s="79" t="s">
        <v>224</v>
      </c>
      <c r="D195" s="80" t="s">
        <v>211</v>
      </c>
      <c r="E195" s="80">
        <v>140</v>
      </c>
      <c r="F195" s="80">
        <v>525</v>
      </c>
      <c r="G195" s="80">
        <v>243</v>
      </c>
      <c r="H195" s="80">
        <f>12+1.44*E195</f>
        <v>213.6</v>
      </c>
      <c r="I195" s="80">
        <v>16.15</v>
      </c>
      <c r="J195" s="80">
        <f>9+0.3*E195</f>
        <v>51.00000000000001</v>
      </c>
      <c r="K195" s="81"/>
      <c r="L195" s="80">
        <v>1</v>
      </c>
      <c r="M195" s="80" t="s">
        <v>25</v>
      </c>
      <c r="N195" s="82"/>
      <c r="O195" s="82"/>
      <c r="P195" s="82"/>
      <c r="Q195" s="82"/>
      <c r="R195" s="70"/>
    </row>
    <row r="196" spans="1:18" s="30" customFormat="1" ht="12.75">
      <c r="A196" s="78"/>
      <c r="B196" s="32">
        <f>HYPERLINK("http://rucoecom.danfoss.com/online/index.html?cartCodes="&amp;C196,C196)</f>
        <v>0</v>
      </c>
      <c r="C196" s="79" t="s">
        <v>225</v>
      </c>
      <c r="D196" s="80" t="s">
        <v>211</v>
      </c>
      <c r="E196" s="80">
        <v>160</v>
      </c>
      <c r="F196" s="80">
        <v>525</v>
      </c>
      <c r="G196" s="80">
        <v>243</v>
      </c>
      <c r="H196" s="80">
        <f>12+1.44*E196</f>
        <v>242.39999999999998</v>
      </c>
      <c r="I196" s="80">
        <v>18.49</v>
      </c>
      <c r="J196" s="80">
        <f>9+0.3*E196</f>
        <v>57.00000000000001</v>
      </c>
      <c r="K196" s="81"/>
      <c r="L196" s="80">
        <v>1</v>
      </c>
      <c r="M196" s="80" t="s">
        <v>25</v>
      </c>
      <c r="N196" s="82"/>
      <c r="O196" s="82"/>
      <c r="P196" s="82"/>
      <c r="Q196" s="82"/>
      <c r="R196" s="70"/>
    </row>
    <row r="197" spans="1:18" s="30" customFormat="1" ht="12.75">
      <c r="A197" s="78"/>
      <c r="B197" s="32">
        <f>HYPERLINK("http://rucoecom.danfoss.com/online/index.html?cartCodes="&amp;C197,C197)</f>
        <v>0</v>
      </c>
      <c r="C197" s="79" t="s">
        <v>226</v>
      </c>
      <c r="D197" s="80" t="s">
        <v>211</v>
      </c>
      <c r="E197" s="80">
        <v>180</v>
      </c>
      <c r="F197" s="80">
        <v>525</v>
      </c>
      <c r="G197" s="80">
        <v>243</v>
      </c>
      <c r="H197" s="80">
        <f>12+1.44*E197</f>
        <v>271.2</v>
      </c>
      <c r="I197" s="80">
        <v>20.83</v>
      </c>
      <c r="J197" s="80">
        <f>9+0.3*E197</f>
        <v>63.00000000000001</v>
      </c>
      <c r="K197" s="81"/>
      <c r="L197" s="80">
        <v>1</v>
      </c>
      <c r="M197" s="80" t="s">
        <v>25</v>
      </c>
      <c r="N197" s="82"/>
      <c r="O197" s="82"/>
      <c r="P197" s="82"/>
      <c r="Q197" s="82"/>
      <c r="R197" s="70"/>
    </row>
    <row r="198" spans="1:18" s="30" customFormat="1" ht="12.75">
      <c r="A198" s="78"/>
      <c r="B198" s="32">
        <f>HYPERLINK("http://rucoecom.danfoss.com/online/index.html?cartCodes="&amp;C198,C198)</f>
        <v>0</v>
      </c>
      <c r="C198" s="79" t="s">
        <v>227</v>
      </c>
      <c r="D198" s="80" t="s">
        <v>211</v>
      </c>
      <c r="E198" s="80">
        <v>200</v>
      </c>
      <c r="F198" s="80">
        <v>525</v>
      </c>
      <c r="G198" s="80">
        <v>243</v>
      </c>
      <c r="H198" s="80">
        <f>12+1.44*E198</f>
        <v>300</v>
      </c>
      <c r="I198" s="80">
        <v>23.17</v>
      </c>
      <c r="J198" s="80">
        <f>9+0.3*E198</f>
        <v>69</v>
      </c>
      <c r="K198" s="81"/>
      <c r="L198" s="80">
        <v>1</v>
      </c>
      <c r="M198" s="80" t="s">
        <v>25</v>
      </c>
      <c r="N198" s="82"/>
      <c r="O198" s="82"/>
      <c r="P198" s="82"/>
      <c r="Q198" s="82"/>
      <c r="R198" s="70"/>
    </row>
    <row r="199" spans="1:18" s="30" customFormat="1" ht="12.75">
      <c r="A199" s="75" t="s">
        <v>228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7"/>
      <c r="P199" s="76"/>
      <c r="Q199" s="77"/>
      <c r="R199" s="70"/>
    </row>
    <row r="200" spans="1:18" s="30" customFormat="1" ht="12.75" customHeight="1">
      <c r="A200" s="78"/>
      <c r="B200" s="32">
        <f>HYPERLINK("http://rucoecom.danfoss.com/online/index.html?cartCodes="&amp;C200,C200)</f>
        <v>0</v>
      </c>
      <c r="C200" s="79" t="s">
        <v>229</v>
      </c>
      <c r="D200" s="80" t="s">
        <v>230</v>
      </c>
      <c r="E200" s="80">
        <v>30</v>
      </c>
      <c r="F200" s="80">
        <v>525</v>
      </c>
      <c r="G200" s="80">
        <v>243</v>
      </c>
      <c r="H200" s="80">
        <f>12+1.74*E200</f>
        <v>64.2</v>
      </c>
      <c r="I200" s="80">
        <v>3.28</v>
      </c>
      <c r="J200" s="80">
        <v>18</v>
      </c>
      <c r="K200" s="81" t="s">
        <v>231</v>
      </c>
      <c r="L200" s="80">
        <v>1</v>
      </c>
      <c r="M200" s="80" t="s">
        <v>25</v>
      </c>
      <c r="N200" s="82" t="s">
        <v>213</v>
      </c>
      <c r="O200" s="82" t="s">
        <v>213</v>
      </c>
      <c r="P200" s="82" t="s">
        <v>213</v>
      </c>
      <c r="Q200" s="82" t="s">
        <v>213</v>
      </c>
      <c r="R200" s="70"/>
    </row>
    <row r="201" spans="1:18" s="30" customFormat="1" ht="12.75">
      <c r="A201" s="78"/>
      <c r="B201" s="32">
        <f>HYPERLINK("http://rucoecom.danfoss.com/online/index.html?cartCodes="&amp;C201,C201)</f>
        <v>0</v>
      </c>
      <c r="C201" s="79" t="s">
        <v>232</v>
      </c>
      <c r="D201" s="80" t="s">
        <v>230</v>
      </c>
      <c r="E201" s="80">
        <v>36</v>
      </c>
      <c r="F201" s="80">
        <v>525</v>
      </c>
      <c r="G201" s="80">
        <v>243</v>
      </c>
      <c r="H201" s="80">
        <f>12+1.74*E201</f>
        <v>74.64</v>
      </c>
      <c r="I201" s="80">
        <v>3.98</v>
      </c>
      <c r="J201" s="80">
        <v>19.799999999999997</v>
      </c>
      <c r="K201" s="81"/>
      <c r="L201" s="80">
        <v>1</v>
      </c>
      <c r="M201" s="80" t="s">
        <v>25</v>
      </c>
      <c r="N201" s="82"/>
      <c r="O201" s="82"/>
      <c r="P201" s="82"/>
      <c r="Q201" s="82"/>
      <c r="R201" s="70"/>
    </row>
    <row r="202" spans="1:18" s="30" customFormat="1" ht="12.75">
      <c r="A202" s="78"/>
      <c r="B202" s="32">
        <f>HYPERLINK("http://rucoecom.danfoss.com/online/index.html?cartCodes="&amp;C202,C202)</f>
        <v>0</v>
      </c>
      <c r="C202" s="79" t="s">
        <v>233</v>
      </c>
      <c r="D202" s="80" t="s">
        <v>230</v>
      </c>
      <c r="E202" s="80">
        <v>40</v>
      </c>
      <c r="F202" s="80">
        <v>525</v>
      </c>
      <c r="G202" s="80">
        <v>243</v>
      </c>
      <c r="H202" s="80">
        <f>12+1.74*E202</f>
        <v>81.6</v>
      </c>
      <c r="I202" s="80">
        <v>4.45</v>
      </c>
      <c r="J202" s="80">
        <v>21</v>
      </c>
      <c r="K202" s="81"/>
      <c r="L202" s="80">
        <v>1</v>
      </c>
      <c r="M202" s="80" t="s">
        <v>25</v>
      </c>
      <c r="N202" s="82"/>
      <c r="O202" s="82"/>
      <c r="P202" s="82"/>
      <c r="Q202" s="82"/>
      <c r="R202" s="70"/>
    </row>
    <row r="203" spans="1:18" s="30" customFormat="1" ht="12.75">
      <c r="A203" s="78"/>
      <c r="B203" s="32">
        <f>HYPERLINK("http://rucoecom.danfoss.com/online/index.html?cartCodes="&amp;C203,C203)</f>
        <v>0</v>
      </c>
      <c r="C203" s="79" t="s">
        <v>234</v>
      </c>
      <c r="D203" s="80" t="s">
        <v>230</v>
      </c>
      <c r="E203" s="80">
        <v>50</v>
      </c>
      <c r="F203" s="80">
        <v>525</v>
      </c>
      <c r="G203" s="80">
        <v>243</v>
      </c>
      <c r="H203" s="80">
        <f>12+1.74*E203</f>
        <v>99</v>
      </c>
      <c r="I203" s="80">
        <v>5.62</v>
      </c>
      <c r="J203" s="80">
        <v>24</v>
      </c>
      <c r="K203" s="81"/>
      <c r="L203" s="80">
        <v>1</v>
      </c>
      <c r="M203" s="80" t="s">
        <v>25</v>
      </c>
      <c r="N203" s="82"/>
      <c r="O203" s="82"/>
      <c r="P203" s="82"/>
      <c r="Q203" s="82"/>
      <c r="R203" s="70"/>
    </row>
    <row r="204" spans="1:18" s="30" customFormat="1" ht="12.75">
      <c r="A204" s="78"/>
      <c r="B204" s="32">
        <f>HYPERLINK("http://rucoecom.danfoss.com/online/index.html?cartCodes="&amp;C204,C204)</f>
        <v>0</v>
      </c>
      <c r="C204" s="79" t="s">
        <v>235</v>
      </c>
      <c r="D204" s="80" t="s">
        <v>230</v>
      </c>
      <c r="E204" s="80">
        <v>60</v>
      </c>
      <c r="F204" s="80">
        <v>525</v>
      </c>
      <c r="G204" s="80">
        <v>243</v>
      </c>
      <c r="H204" s="80">
        <f>12+1.74*E204</f>
        <v>116.4</v>
      </c>
      <c r="I204" s="80">
        <v>6.79</v>
      </c>
      <c r="J204" s="80">
        <v>27</v>
      </c>
      <c r="K204" s="81"/>
      <c r="L204" s="80">
        <v>1</v>
      </c>
      <c r="M204" s="80" t="s">
        <v>25</v>
      </c>
      <c r="N204" s="82"/>
      <c r="O204" s="82"/>
      <c r="P204" s="82"/>
      <c r="Q204" s="82"/>
      <c r="R204" s="70"/>
    </row>
    <row r="205" spans="1:18" s="30" customFormat="1" ht="12.75">
      <c r="A205" s="78"/>
      <c r="B205" s="32">
        <f>HYPERLINK("http://rucoecom.danfoss.com/online/index.html?cartCodes="&amp;C205,C205)</f>
        <v>0</v>
      </c>
      <c r="C205" s="79" t="s">
        <v>236</v>
      </c>
      <c r="D205" s="80" t="s">
        <v>230</v>
      </c>
      <c r="E205" s="80">
        <v>70</v>
      </c>
      <c r="F205" s="80">
        <v>525</v>
      </c>
      <c r="G205" s="80">
        <v>243</v>
      </c>
      <c r="H205" s="80">
        <f>12+1.74*E205</f>
        <v>133.8</v>
      </c>
      <c r="I205" s="80">
        <v>7.96</v>
      </c>
      <c r="J205" s="80">
        <v>30</v>
      </c>
      <c r="K205" s="81"/>
      <c r="L205" s="80">
        <v>1</v>
      </c>
      <c r="M205" s="80" t="s">
        <v>25</v>
      </c>
      <c r="N205" s="82"/>
      <c r="O205" s="82"/>
      <c r="P205" s="82"/>
      <c r="Q205" s="82"/>
      <c r="R205" s="70"/>
    </row>
    <row r="206" spans="1:18" s="30" customFormat="1" ht="12.75">
      <c r="A206" s="78"/>
      <c r="B206" s="32">
        <f>HYPERLINK("http://rucoecom.danfoss.com/online/index.html?cartCodes="&amp;C206,C206)</f>
        <v>0</v>
      </c>
      <c r="C206" s="79" t="s">
        <v>237</v>
      </c>
      <c r="D206" s="80" t="s">
        <v>230</v>
      </c>
      <c r="E206" s="80">
        <v>80</v>
      </c>
      <c r="F206" s="80">
        <v>525</v>
      </c>
      <c r="G206" s="80">
        <v>243</v>
      </c>
      <c r="H206" s="80">
        <f>12+1.74*E206</f>
        <v>151.2</v>
      </c>
      <c r="I206" s="80">
        <v>9.13</v>
      </c>
      <c r="J206" s="80">
        <v>33</v>
      </c>
      <c r="K206" s="81"/>
      <c r="L206" s="80">
        <v>1</v>
      </c>
      <c r="M206" s="80" t="s">
        <v>25</v>
      </c>
      <c r="N206" s="82"/>
      <c r="O206" s="82"/>
      <c r="P206" s="82"/>
      <c r="Q206" s="82"/>
      <c r="R206" s="70"/>
    </row>
    <row r="207" spans="1:18" s="30" customFormat="1" ht="12.75">
      <c r="A207" s="78"/>
      <c r="B207" s="32">
        <f>HYPERLINK("http://rucoecom.danfoss.com/online/index.html?cartCodes="&amp;C207,C207)</f>
        <v>0</v>
      </c>
      <c r="C207" s="79" t="s">
        <v>238</v>
      </c>
      <c r="D207" s="80" t="s">
        <v>230</v>
      </c>
      <c r="E207" s="80">
        <v>90</v>
      </c>
      <c r="F207" s="80">
        <v>525</v>
      </c>
      <c r="G207" s="80">
        <v>243</v>
      </c>
      <c r="H207" s="80">
        <f>12+1.74*E207</f>
        <v>168.6</v>
      </c>
      <c r="I207" s="80">
        <v>10.3</v>
      </c>
      <c r="J207" s="80">
        <v>36</v>
      </c>
      <c r="K207" s="81"/>
      <c r="L207" s="80">
        <v>1</v>
      </c>
      <c r="M207" s="80" t="s">
        <v>25</v>
      </c>
      <c r="N207" s="82"/>
      <c r="O207" s="82"/>
      <c r="P207" s="82"/>
      <c r="Q207" s="82"/>
      <c r="R207" s="70"/>
    </row>
    <row r="208" spans="1:18" s="30" customFormat="1" ht="12.75">
      <c r="A208" s="78"/>
      <c r="B208" s="32">
        <f>HYPERLINK("http://rucoecom.danfoss.com/online/index.html?cartCodes="&amp;C208,C208)</f>
        <v>0</v>
      </c>
      <c r="C208" s="79" t="s">
        <v>239</v>
      </c>
      <c r="D208" s="80" t="s">
        <v>230</v>
      </c>
      <c r="E208" s="80">
        <v>100</v>
      </c>
      <c r="F208" s="80">
        <v>525</v>
      </c>
      <c r="G208" s="80">
        <v>243</v>
      </c>
      <c r="H208" s="80">
        <f>12+1.74*E208</f>
        <v>186</v>
      </c>
      <c r="I208" s="80">
        <v>11.47</v>
      </c>
      <c r="J208" s="80">
        <v>39</v>
      </c>
      <c r="K208" s="81"/>
      <c r="L208" s="80">
        <v>1</v>
      </c>
      <c r="M208" s="80" t="s">
        <v>25</v>
      </c>
      <c r="N208" s="82"/>
      <c r="O208" s="82"/>
      <c r="P208" s="82"/>
      <c r="Q208" s="82"/>
      <c r="R208" s="70"/>
    </row>
    <row r="209" spans="1:18" s="30" customFormat="1" ht="12.75">
      <c r="A209" s="78"/>
      <c r="B209" s="32">
        <f>HYPERLINK("http://rucoecom.danfoss.com/online/index.html?cartCodes="&amp;C209,C209)</f>
        <v>0</v>
      </c>
      <c r="C209" s="79" t="s">
        <v>240</v>
      </c>
      <c r="D209" s="80" t="s">
        <v>230</v>
      </c>
      <c r="E209" s="80">
        <v>110</v>
      </c>
      <c r="F209" s="80">
        <v>525</v>
      </c>
      <c r="G209" s="80">
        <v>243</v>
      </c>
      <c r="H209" s="80">
        <f>12+1.74*E209</f>
        <v>203.4</v>
      </c>
      <c r="I209" s="80">
        <v>12.64</v>
      </c>
      <c r="J209" s="80">
        <v>42</v>
      </c>
      <c r="K209" s="81"/>
      <c r="L209" s="80">
        <v>1</v>
      </c>
      <c r="M209" s="80" t="s">
        <v>25</v>
      </c>
      <c r="N209" s="82"/>
      <c r="O209" s="82"/>
      <c r="P209" s="82"/>
      <c r="Q209" s="82"/>
      <c r="R209" s="70"/>
    </row>
    <row r="210" spans="1:18" s="30" customFormat="1" ht="12.75">
      <c r="A210" s="78"/>
      <c r="B210" s="32">
        <f>HYPERLINK("http://rucoecom.danfoss.com/online/index.html?cartCodes="&amp;C210,C210)</f>
        <v>0</v>
      </c>
      <c r="C210" s="79" t="s">
        <v>241</v>
      </c>
      <c r="D210" s="80" t="s">
        <v>230</v>
      </c>
      <c r="E210" s="80">
        <v>120</v>
      </c>
      <c r="F210" s="80">
        <v>525</v>
      </c>
      <c r="G210" s="80">
        <v>243</v>
      </c>
      <c r="H210" s="80">
        <f>12+1.74*E210</f>
        <v>220.8</v>
      </c>
      <c r="I210" s="80">
        <v>13.81</v>
      </c>
      <c r="J210" s="80">
        <v>45</v>
      </c>
      <c r="K210" s="81"/>
      <c r="L210" s="80">
        <v>1</v>
      </c>
      <c r="M210" s="80" t="s">
        <v>25</v>
      </c>
      <c r="N210" s="82"/>
      <c r="O210" s="82"/>
      <c r="P210" s="82"/>
      <c r="Q210" s="82"/>
      <c r="R210" s="70"/>
    </row>
    <row r="211" spans="1:18" s="30" customFormat="1" ht="12.75">
      <c r="A211" s="78"/>
      <c r="B211" s="32">
        <f>HYPERLINK("http://rucoecom.danfoss.com/online/index.html?cartCodes="&amp;C211,C211)</f>
        <v>0</v>
      </c>
      <c r="C211" s="79" t="s">
        <v>242</v>
      </c>
      <c r="D211" s="80" t="s">
        <v>230</v>
      </c>
      <c r="E211" s="80">
        <v>140</v>
      </c>
      <c r="F211" s="80">
        <v>525</v>
      </c>
      <c r="G211" s="80">
        <v>243</v>
      </c>
      <c r="H211" s="80">
        <f>12+1.74*E211</f>
        <v>255.6</v>
      </c>
      <c r="I211" s="80">
        <v>16.15</v>
      </c>
      <c r="J211" s="80">
        <v>51</v>
      </c>
      <c r="K211" s="81"/>
      <c r="L211" s="80">
        <v>1</v>
      </c>
      <c r="M211" s="80" t="s">
        <v>25</v>
      </c>
      <c r="N211" s="82"/>
      <c r="O211" s="82"/>
      <c r="P211" s="82"/>
      <c r="Q211" s="82"/>
      <c r="R211" s="70"/>
    </row>
    <row r="212" spans="1:18" s="30" customFormat="1" ht="12.75">
      <c r="A212" s="78"/>
      <c r="B212" s="32">
        <f>HYPERLINK("http://rucoecom.danfoss.com/online/index.html?cartCodes="&amp;C212,C212)</f>
        <v>0</v>
      </c>
      <c r="C212" s="79" t="s">
        <v>243</v>
      </c>
      <c r="D212" s="80" t="s">
        <v>230</v>
      </c>
      <c r="E212" s="80">
        <v>160</v>
      </c>
      <c r="F212" s="80">
        <v>525</v>
      </c>
      <c r="G212" s="80">
        <v>243</v>
      </c>
      <c r="H212" s="80">
        <f>12+1.74*E212</f>
        <v>290.4</v>
      </c>
      <c r="I212" s="80">
        <v>18.49</v>
      </c>
      <c r="J212" s="80">
        <v>57</v>
      </c>
      <c r="K212" s="81"/>
      <c r="L212" s="80">
        <v>1</v>
      </c>
      <c r="M212" s="80" t="s">
        <v>25</v>
      </c>
      <c r="N212" s="82"/>
      <c r="O212" s="82"/>
      <c r="P212" s="82"/>
      <c r="Q212" s="82"/>
      <c r="R212" s="70"/>
    </row>
    <row r="213" spans="1:18" s="30" customFormat="1" ht="12.75">
      <c r="A213" s="78"/>
      <c r="B213" s="32">
        <f>HYPERLINK("http://rucoecom.danfoss.com/online/index.html?cartCodes="&amp;C213,C213)</f>
        <v>0</v>
      </c>
      <c r="C213" s="79" t="s">
        <v>244</v>
      </c>
      <c r="D213" s="80" t="s">
        <v>230</v>
      </c>
      <c r="E213" s="80">
        <v>180</v>
      </c>
      <c r="F213" s="80">
        <v>525</v>
      </c>
      <c r="G213" s="80">
        <v>243</v>
      </c>
      <c r="H213" s="80">
        <f>12+1.74*E213</f>
        <v>325.2</v>
      </c>
      <c r="I213" s="80">
        <v>20.83</v>
      </c>
      <c r="J213" s="80">
        <v>63</v>
      </c>
      <c r="K213" s="81"/>
      <c r="L213" s="80">
        <v>1</v>
      </c>
      <c r="M213" s="80" t="s">
        <v>25</v>
      </c>
      <c r="N213" s="82"/>
      <c r="O213" s="82"/>
      <c r="P213" s="82"/>
      <c r="Q213" s="82"/>
      <c r="R213" s="70"/>
    </row>
    <row r="214" spans="1:18" s="30" customFormat="1" ht="12.75">
      <c r="A214" s="78"/>
      <c r="B214" s="32">
        <f>HYPERLINK("http://rucoecom.danfoss.com/online/index.html?cartCodes="&amp;C214,C214)</f>
        <v>0</v>
      </c>
      <c r="C214" s="79" t="s">
        <v>245</v>
      </c>
      <c r="D214" s="80" t="s">
        <v>230</v>
      </c>
      <c r="E214" s="80">
        <v>200</v>
      </c>
      <c r="F214" s="80">
        <v>525</v>
      </c>
      <c r="G214" s="80">
        <v>243</v>
      </c>
      <c r="H214" s="80">
        <f>12+1.74*E214</f>
        <v>360</v>
      </c>
      <c r="I214" s="80">
        <v>23.17</v>
      </c>
      <c r="J214" s="80">
        <v>69</v>
      </c>
      <c r="K214" s="81"/>
      <c r="L214" s="80">
        <v>1</v>
      </c>
      <c r="M214" s="80" t="s">
        <v>25</v>
      </c>
      <c r="N214" s="82"/>
      <c r="O214" s="82"/>
      <c r="P214" s="82"/>
      <c r="Q214" s="82"/>
      <c r="R214" s="70"/>
    </row>
    <row r="215" spans="1:18" s="30" customFormat="1" ht="12.75">
      <c r="A215" s="75" t="s">
        <v>246</v>
      </c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7"/>
      <c r="P215" s="76"/>
      <c r="Q215" s="77"/>
      <c r="R215" s="70"/>
    </row>
    <row r="216" spans="1:18" s="30" customFormat="1" ht="12.75" customHeight="1">
      <c r="A216" s="78"/>
      <c r="B216" s="32">
        <f>HYPERLINK("http://rucoecom.danfoss.com/online/index.html?cartCodes="&amp;C216,C216)</f>
        <v>0</v>
      </c>
      <c r="C216" s="79" t="s">
        <v>247</v>
      </c>
      <c r="D216" s="80" t="s">
        <v>248</v>
      </c>
      <c r="E216" s="80">
        <v>30</v>
      </c>
      <c r="F216" s="80">
        <v>525</v>
      </c>
      <c r="G216" s="80">
        <v>243</v>
      </c>
      <c r="H216" s="80">
        <f>12+2.24*E216</f>
        <v>79.2</v>
      </c>
      <c r="I216" s="80">
        <v>3.28</v>
      </c>
      <c r="J216" s="80">
        <v>18</v>
      </c>
      <c r="K216" s="81" t="s">
        <v>249</v>
      </c>
      <c r="L216" s="80">
        <v>1</v>
      </c>
      <c r="M216" s="80" t="s">
        <v>25</v>
      </c>
      <c r="N216" s="82" t="s">
        <v>213</v>
      </c>
      <c r="O216" s="82" t="s">
        <v>213</v>
      </c>
      <c r="P216" s="82" t="s">
        <v>213</v>
      </c>
      <c r="Q216" s="82" t="s">
        <v>213</v>
      </c>
      <c r="R216" s="70"/>
    </row>
    <row r="217" spans="1:18" s="30" customFormat="1" ht="12.75">
      <c r="A217" s="78"/>
      <c r="B217" s="32">
        <f>HYPERLINK("http://rucoecom.danfoss.com/online/index.html?cartCodes="&amp;C217,C217)</f>
        <v>0</v>
      </c>
      <c r="C217" s="79" t="s">
        <v>250</v>
      </c>
      <c r="D217" s="80" t="s">
        <v>248</v>
      </c>
      <c r="E217" s="80">
        <v>36</v>
      </c>
      <c r="F217" s="80">
        <v>525</v>
      </c>
      <c r="G217" s="80">
        <v>243</v>
      </c>
      <c r="H217" s="80">
        <f>12+2.24*E217</f>
        <v>92.64000000000001</v>
      </c>
      <c r="I217" s="80">
        <v>3.98</v>
      </c>
      <c r="J217" s="80">
        <v>19.799999999999997</v>
      </c>
      <c r="K217" s="81"/>
      <c r="L217" s="80">
        <v>1</v>
      </c>
      <c r="M217" s="80" t="s">
        <v>25</v>
      </c>
      <c r="N217" s="82"/>
      <c r="O217" s="82"/>
      <c r="P217" s="82"/>
      <c r="Q217" s="82"/>
      <c r="R217" s="70"/>
    </row>
    <row r="218" spans="1:18" s="30" customFormat="1" ht="12.75">
      <c r="A218" s="78"/>
      <c r="B218" s="32">
        <f>HYPERLINK("http://rucoecom.danfoss.com/online/index.html?cartCodes="&amp;C218,C218)</f>
        <v>0</v>
      </c>
      <c r="C218" s="79" t="s">
        <v>251</v>
      </c>
      <c r="D218" s="80" t="s">
        <v>248</v>
      </c>
      <c r="E218" s="80">
        <v>40</v>
      </c>
      <c r="F218" s="80">
        <v>525</v>
      </c>
      <c r="G218" s="80">
        <v>243</v>
      </c>
      <c r="H218" s="80">
        <f>12+2.24*E218</f>
        <v>101.60000000000001</v>
      </c>
      <c r="I218" s="80">
        <v>4.45</v>
      </c>
      <c r="J218" s="80">
        <v>21</v>
      </c>
      <c r="K218" s="81"/>
      <c r="L218" s="80">
        <v>1</v>
      </c>
      <c r="M218" s="80" t="s">
        <v>25</v>
      </c>
      <c r="N218" s="82"/>
      <c r="O218" s="82"/>
      <c r="P218" s="82"/>
      <c r="Q218" s="82"/>
      <c r="R218" s="70"/>
    </row>
    <row r="219" spans="1:18" s="30" customFormat="1" ht="12.75">
      <c r="A219" s="78"/>
      <c r="B219" s="32">
        <f>HYPERLINK("http://rucoecom.danfoss.com/online/index.html?cartCodes="&amp;C219,C219)</f>
        <v>0</v>
      </c>
      <c r="C219" s="79" t="s">
        <v>252</v>
      </c>
      <c r="D219" s="80" t="s">
        <v>248</v>
      </c>
      <c r="E219" s="80">
        <v>50</v>
      </c>
      <c r="F219" s="80">
        <v>525</v>
      </c>
      <c r="G219" s="80">
        <v>243</v>
      </c>
      <c r="H219" s="80">
        <f>12+2.24*E219</f>
        <v>124.00000000000001</v>
      </c>
      <c r="I219" s="80">
        <v>5.62</v>
      </c>
      <c r="J219" s="80">
        <v>24</v>
      </c>
      <c r="K219" s="81"/>
      <c r="L219" s="80">
        <v>1</v>
      </c>
      <c r="M219" s="80" t="s">
        <v>25</v>
      </c>
      <c r="N219" s="82"/>
      <c r="O219" s="82"/>
      <c r="P219" s="82"/>
      <c r="Q219" s="82"/>
      <c r="R219" s="70"/>
    </row>
    <row r="220" spans="1:18" s="30" customFormat="1" ht="12.75">
      <c r="A220" s="78"/>
      <c r="B220" s="32">
        <f>HYPERLINK("http://rucoecom.danfoss.com/online/index.html?cartCodes="&amp;C220,C220)</f>
        <v>0</v>
      </c>
      <c r="C220" s="79" t="s">
        <v>253</v>
      </c>
      <c r="D220" s="80" t="s">
        <v>248</v>
      </c>
      <c r="E220" s="80">
        <v>60</v>
      </c>
      <c r="F220" s="80">
        <v>525</v>
      </c>
      <c r="G220" s="80">
        <v>243</v>
      </c>
      <c r="H220" s="80">
        <f>12+2.24*E220</f>
        <v>146.4</v>
      </c>
      <c r="I220" s="80">
        <v>6.79</v>
      </c>
      <c r="J220" s="80">
        <v>27</v>
      </c>
      <c r="K220" s="81"/>
      <c r="L220" s="80">
        <v>1</v>
      </c>
      <c r="M220" s="80" t="s">
        <v>25</v>
      </c>
      <c r="N220" s="82"/>
      <c r="O220" s="82"/>
      <c r="P220" s="82"/>
      <c r="Q220" s="82"/>
      <c r="R220" s="70"/>
    </row>
    <row r="221" spans="1:18" s="30" customFormat="1" ht="12.75">
      <c r="A221" s="78"/>
      <c r="B221" s="32">
        <f>HYPERLINK("http://rucoecom.danfoss.com/online/index.html?cartCodes="&amp;C221,C221)</f>
        <v>0</v>
      </c>
      <c r="C221" s="79" t="s">
        <v>254</v>
      </c>
      <c r="D221" s="80" t="s">
        <v>248</v>
      </c>
      <c r="E221" s="80">
        <v>70</v>
      </c>
      <c r="F221" s="80">
        <v>525</v>
      </c>
      <c r="G221" s="80">
        <v>243</v>
      </c>
      <c r="H221" s="80">
        <f>12+2.24*E221</f>
        <v>168.8</v>
      </c>
      <c r="I221" s="80">
        <v>7.96</v>
      </c>
      <c r="J221" s="80">
        <v>30</v>
      </c>
      <c r="K221" s="81"/>
      <c r="L221" s="80">
        <v>1</v>
      </c>
      <c r="M221" s="80" t="s">
        <v>25</v>
      </c>
      <c r="N221" s="82"/>
      <c r="O221" s="82"/>
      <c r="P221" s="82"/>
      <c r="Q221" s="82"/>
      <c r="R221" s="70"/>
    </row>
    <row r="222" spans="1:18" s="30" customFormat="1" ht="12.75">
      <c r="A222" s="78"/>
      <c r="B222" s="32">
        <f>HYPERLINK("http://rucoecom.danfoss.com/online/index.html?cartCodes="&amp;C222,C222)</f>
        <v>0</v>
      </c>
      <c r="C222" s="79" t="s">
        <v>255</v>
      </c>
      <c r="D222" s="80" t="s">
        <v>248</v>
      </c>
      <c r="E222" s="80">
        <v>80</v>
      </c>
      <c r="F222" s="80">
        <v>525</v>
      </c>
      <c r="G222" s="80">
        <v>243</v>
      </c>
      <c r="H222" s="80">
        <f>12+2.24*E222</f>
        <v>191.20000000000002</v>
      </c>
      <c r="I222" s="80">
        <v>9.13</v>
      </c>
      <c r="J222" s="80">
        <v>33</v>
      </c>
      <c r="K222" s="81"/>
      <c r="L222" s="80">
        <v>1</v>
      </c>
      <c r="M222" s="80" t="s">
        <v>25</v>
      </c>
      <c r="N222" s="82"/>
      <c r="O222" s="82"/>
      <c r="P222" s="82"/>
      <c r="Q222" s="82"/>
      <c r="R222" s="70"/>
    </row>
    <row r="223" spans="1:18" s="30" customFormat="1" ht="12.75">
      <c r="A223" s="78"/>
      <c r="B223" s="32">
        <f>HYPERLINK("http://rucoecom.danfoss.com/online/index.html?cartCodes="&amp;C223,C223)</f>
        <v>0</v>
      </c>
      <c r="C223" s="79" t="s">
        <v>256</v>
      </c>
      <c r="D223" s="80" t="s">
        <v>248</v>
      </c>
      <c r="E223" s="80">
        <v>90</v>
      </c>
      <c r="F223" s="80">
        <v>525</v>
      </c>
      <c r="G223" s="80">
        <v>243</v>
      </c>
      <c r="H223" s="80">
        <f>12+2.24*E223</f>
        <v>213.60000000000002</v>
      </c>
      <c r="I223" s="80">
        <v>10.3</v>
      </c>
      <c r="J223" s="80">
        <v>36</v>
      </c>
      <c r="K223" s="81"/>
      <c r="L223" s="80">
        <v>1</v>
      </c>
      <c r="M223" s="80" t="s">
        <v>25</v>
      </c>
      <c r="N223" s="82"/>
      <c r="O223" s="82"/>
      <c r="P223" s="82"/>
      <c r="Q223" s="82"/>
      <c r="R223" s="70"/>
    </row>
    <row r="224" spans="1:18" s="30" customFormat="1" ht="12.75">
      <c r="A224" s="78"/>
      <c r="B224" s="32">
        <f>HYPERLINK("http://rucoecom.danfoss.com/online/index.html?cartCodes="&amp;C224,C224)</f>
        <v>0</v>
      </c>
      <c r="C224" s="79" t="s">
        <v>257</v>
      </c>
      <c r="D224" s="80" t="s">
        <v>248</v>
      </c>
      <c r="E224" s="80">
        <v>100</v>
      </c>
      <c r="F224" s="80">
        <v>525</v>
      </c>
      <c r="G224" s="80">
        <v>243</v>
      </c>
      <c r="H224" s="80">
        <f>12+2.24*E224</f>
        <v>236.00000000000003</v>
      </c>
      <c r="I224" s="80">
        <v>11.47</v>
      </c>
      <c r="J224" s="80">
        <v>39</v>
      </c>
      <c r="K224" s="81"/>
      <c r="L224" s="80">
        <v>1</v>
      </c>
      <c r="M224" s="80" t="s">
        <v>25</v>
      </c>
      <c r="N224" s="82"/>
      <c r="O224" s="82"/>
      <c r="P224" s="82"/>
      <c r="Q224" s="82"/>
      <c r="R224" s="70"/>
    </row>
    <row r="225" spans="1:18" s="30" customFormat="1" ht="12.75">
      <c r="A225" s="78"/>
      <c r="B225" s="32">
        <f>HYPERLINK("http://rucoecom.danfoss.com/online/index.html?cartCodes="&amp;C225,C225)</f>
        <v>0</v>
      </c>
      <c r="C225" s="79" t="s">
        <v>258</v>
      </c>
      <c r="D225" s="80" t="s">
        <v>248</v>
      </c>
      <c r="E225" s="80">
        <v>110</v>
      </c>
      <c r="F225" s="80">
        <v>525</v>
      </c>
      <c r="G225" s="80">
        <v>243</v>
      </c>
      <c r="H225" s="80">
        <f>12+2.24*E225</f>
        <v>258.40000000000003</v>
      </c>
      <c r="I225" s="80">
        <v>12.64</v>
      </c>
      <c r="J225" s="80">
        <v>42</v>
      </c>
      <c r="K225" s="81"/>
      <c r="L225" s="80">
        <v>1</v>
      </c>
      <c r="M225" s="80" t="s">
        <v>25</v>
      </c>
      <c r="N225" s="82"/>
      <c r="O225" s="82"/>
      <c r="P225" s="82"/>
      <c r="Q225" s="82"/>
      <c r="R225" s="70"/>
    </row>
    <row r="226" spans="1:18" s="30" customFormat="1" ht="12.75">
      <c r="A226" s="78"/>
      <c r="B226" s="32">
        <f>HYPERLINK("http://rucoecom.danfoss.com/online/index.html?cartCodes="&amp;C226,C226)</f>
        <v>0</v>
      </c>
      <c r="C226" s="79" t="s">
        <v>259</v>
      </c>
      <c r="D226" s="80" t="s">
        <v>248</v>
      </c>
      <c r="E226" s="80">
        <v>120</v>
      </c>
      <c r="F226" s="80">
        <v>525</v>
      </c>
      <c r="G226" s="80">
        <v>243</v>
      </c>
      <c r="H226" s="80">
        <f>12+2.24*E226</f>
        <v>280.8</v>
      </c>
      <c r="I226" s="80">
        <v>13.81</v>
      </c>
      <c r="J226" s="80">
        <v>45</v>
      </c>
      <c r="K226" s="81"/>
      <c r="L226" s="80">
        <v>1</v>
      </c>
      <c r="M226" s="80" t="s">
        <v>25</v>
      </c>
      <c r="N226" s="82"/>
      <c r="O226" s="82"/>
      <c r="P226" s="82"/>
      <c r="Q226" s="82"/>
      <c r="R226" s="70"/>
    </row>
    <row r="227" spans="1:18" s="30" customFormat="1" ht="12.75">
      <c r="A227" s="78"/>
      <c r="B227" s="32">
        <f>HYPERLINK("http://rucoecom.danfoss.com/online/index.html?cartCodes="&amp;C227,C227)</f>
        <v>0</v>
      </c>
      <c r="C227" s="79" t="s">
        <v>260</v>
      </c>
      <c r="D227" s="80" t="s">
        <v>248</v>
      </c>
      <c r="E227" s="80">
        <v>140</v>
      </c>
      <c r="F227" s="80">
        <v>525</v>
      </c>
      <c r="G227" s="80">
        <v>243</v>
      </c>
      <c r="H227" s="80">
        <f>12+2.24*E227</f>
        <v>325.6</v>
      </c>
      <c r="I227" s="80">
        <v>16.15</v>
      </c>
      <c r="J227" s="80">
        <v>51</v>
      </c>
      <c r="K227" s="81"/>
      <c r="L227" s="80">
        <v>1</v>
      </c>
      <c r="M227" s="80" t="s">
        <v>25</v>
      </c>
      <c r="N227" s="82"/>
      <c r="O227" s="82"/>
      <c r="P227" s="82"/>
      <c r="Q227" s="82"/>
      <c r="R227" s="70"/>
    </row>
    <row r="228" spans="1:18" s="30" customFormat="1" ht="12.75">
      <c r="A228" s="78"/>
      <c r="B228" s="32">
        <f>HYPERLINK("http://rucoecom.danfoss.com/online/index.html?cartCodes="&amp;C228,C228)</f>
        <v>0</v>
      </c>
      <c r="C228" s="79" t="s">
        <v>261</v>
      </c>
      <c r="D228" s="80" t="s">
        <v>248</v>
      </c>
      <c r="E228" s="80">
        <v>160</v>
      </c>
      <c r="F228" s="80">
        <v>525</v>
      </c>
      <c r="G228" s="80">
        <v>243</v>
      </c>
      <c r="H228" s="80">
        <f>12+2.24*E228</f>
        <v>370.40000000000003</v>
      </c>
      <c r="I228" s="80">
        <v>18.49</v>
      </c>
      <c r="J228" s="80">
        <v>57</v>
      </c>
      <c r="K228" s="81"/>
      <c r="L228" s="80">
        <v>1</v>
      </c>
      <c r="M228" s="80" t="s">
        <v>25</v>
      </c>
      <c r="N228" s="82"/>
      <c r="O228" s="82"/>
      <c r="P228" s="82"/>
      <c r="Q228" s="82"/>
      <c r="R228" s="70"/>
    </row>
    <row r="229" spans="1:18" s="30" customFormat="1" ht="12.75">
      <c r="A229" s="78"/>
      <c r="B229" s="32">
        <f>HYPERLINK("http://rucoecom.danfoss.com/online/index.html?cartCodes="&amp;C229,C229)</f>
        <v>0</v>
      </c>
      <c r="C229" s="79" t="s">
        <v>262</v>
      </c>
      <c r="D229" s="80" t="s">
        <v>248</v>
      </c>
      <c r="E229" s="80">
        <v>180</v>
      </c>
      <c r="F229" s="80">
        <v>525</v>
      </c>
      <c r="G229" s="80">
        <v>243</v>
      </c>
      <c r="H229" s="80">
        <f>12+2.24*E229</f>
        <v>415.20000000000005</v>
      </c>
      <c r="I229" s="80">
        <v>20.83</v>
      </c>
      <c r="J229" s="80">
        <v>63</v>
      </c>
      <c r="K229" s="81"/>
      <c r="L229" s="80">
        <v>1</v>
      </c>
      <c r="M229" s="80" t="s">
        <v>25</v>
      </c>
      <c r="N229" s="82"/>
      <c r="O229" s="82"/>
      <c r="P229" s="82"/>
      <c r="Q229" s="82"/>
      <c r="R229" s="70"/>
    </row>
    <row r="230" spans="1:18" s="30" customFormat="1" ht="12.75">
      <c r="A230" s="78"/>
      <c r="B230" s="32">
        <f>HYPERLINK("http://rucoecom.danfoss.com/online/index.html?cartCodes="&amp;C230,C230)</f>
        <v>0</v>
      </c>
      <c r="C230" s="79" t="s">
        <v>263</v>
      </c>
      <c r="D230" s="80" t="s">
        <v>248</v>
      </c>
      <c r="E230" s="80">
        <v>200</v>
      </c>
      <c r="F230" s="80">
        <v>525</v>
      </c>
      <c r="G230" s="80">
        <v>243</v>
      </c>
      <c r="H230" s="80">
        <f>12+2.24*E230</f>
        <v>460.00000000000006</v>
      </c>
      <c r="I230" s="80">
        <v>23.17</v>
      </c>
      <c r="J230" s="80">
        <v>69</v>
      </c>
      <c r="K230" s="81"/>
      <c r="L230" s="80">
        <v>1</v>
      </c>
      <c r="M230" s="80" t="s">
        <v>25</v>
      </c>
      <c r="N230" s="82"/>
      <c r="O230" s="82"/>
      <c r="P230" s="82"/>
      <c r="Q230" s="82"/>
      <c r="R230" s="70"/>
    </row>
    <row r="233" spans="1:17" ht="47.25" customHeight="1">
      <c r="A233" s="50" t="s">
        <v>264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1"/>
      <c r="O233" s="51"/>
      <c r="P233" s="51"/>
      <c r="Q233" s="51"/>
    </row>
    <row r="234" spans="1:18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</row>
  </sheetData>
  <sheetProtection selectLockedCells="1" selectUnlockedCells="1"/>
  <mergeCells count="80">
    <mergeCell ref="A1:L1"/>
    <mergeCell ref="B2:M2"/>
    <mergeCell ref="A4:M4"/>
    <mergeCell ref="A6:A7"/>
    <mergeCell ref="B6:B7"/>
    <mergeCell ref="C6:C7"/>
    <mergeCell ref="D6:D7"/>
    <mergeCell ref="E6:E7"/>
    <mergeCell ref="F6:H6"/>
    <mergeCell ref="I6:I7"/>
    <mergeCell ref="J6:J7"/>
    <mergeCell ref="K6:K7"/>
    <mergeCell ref="L6:L7"/>
    <mergeCell ref="M6:M7"/>
    <mergeCell ref="N6:O6"/>
    <mergeCell ref="P6:Q6"/>
    <mergeCell ref="A8:M8"/>
    <mergeCell ref="A9:M9"/>
    <mergeCell ref="K10:K20"/>
    <mergeCell ref="A21:M21"/>
    <mergeCell ref="K22:K32"/>
    <mergeCell ref="K34:K49"/>
    <mergeCell ref="K51:K64"/>
    <mergeCell ref="K66:K79"/>
    <mergeCell ref="A82:M82"/>
    <mergeCell ref="A85:A86"/>
    <mergeCell ref="B85:B86"/>
    <mergeCell ref="C85:C86"/>
    <mergeCell ref="D85:D86"/>
    <mergeCell ref="E85:E86"/>
    <mergeCell ref="F85:H85"/>
    <mergeCell ref="I85:I86"/>
    <mergeCell ref="J85:J86"/>
    <mergeCell ref="K85:K86"/>
    <mergeCell ref="L85:L86"/>
    <mergeCell ref="M85:M86"/>
    <mergeCell ref="N85:O85"/>
    <mergeCell ref="P85:Q85"/>
    <mergeCell ref="A87:M87"/>
    <mergeCell ref="K88:K102"/>
    <mergeCell ref="A103:M103"/>
    <mergeCell ref="K104:K118"/>
    <mergeCell ref="A119:M119"/>
    <mergeCell ref="K120:K134"/>
    <mergeCell ref="A137:M137"/>
    <mergeCell ref="A138:R138"/>
    <mergeCell ref="A141:A142"/>
    <mergeCell ref="B141:B142"/>
    <mergeCell ref="C141:C142"/>
    <mergeCell ref="D141:D142"/>
    <mergeCell ref="E141:E142"/>
    <mergeCell ref="F141:H141"/>
    <mergeCell ref="I141:I142"/>
    <mergeCell ref="J141:J142"/>
    <mergeCell ref="K141:K142"/>
    <mergeCell ref="L141:L142"/>
    <mergeCell ref="M141:M142"/>
    <mergeCell ref="N141:O141"/>
    <mergeCell ref="P141:Q141"/>
    <mergeCell ref="A143:M143"/>
    <mergeCell ref="K144:K154"/>
    <mergeCell ref="A155:M155"/>
    <mergeCell ref="K156:K166"/>
    <mergeCell ref="K168:K182"/>
    <mergeCell ref="K184:K198"/>
    <mergeCell ref="N184:N198"/>
    <mergeCell ref="O184:O198"/>
    <mergeCell ref="P184:P198"/>
    <mergeCell ref="Q184:Q198"/>
    <mergeCell ref="K200:K214"/>
    <mergeCell ref="N200:N214"/>
    <mergeCell ref="O200:O214"/>
    <mergeCell ref="P200:P214"/>
    <mergeCell ref="Q200:Q214"/>
    <mergeCell ref="K216:K230"/>
    <mergeCell ref="N216:N230"/>
    <mergeCell ref="O216:O230"/>
    <mergeCell ref="P216:P230"/>
    <mergeCell ref="Q216:Q230"/>
    <mergeCell ref="A233:M23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">
      <selection activeCell="A2" sqref="A2"/>
    </sheetView>
  </sheetViews>
  <sheetFormatPr defaultColWidth="9.140625" defaultRowHeight="12.75"/>
  <cols>
    <col min="1" max="1" width="8.7109375" style="1" customWidth="1"/>
    <col min="2" max="2" width="11.7109375" style="1" customWidth="1"/>
    <col min="3" max="3" width="0" style="1" hidden="1" customWidth="1"/>
    <col min="4" max="4" width="9.421875" style="1" customWidth="1"/>
    <col min="5" max="8" width="8.7109375" style="1" customWidth="1"/>
    <col min="9" max="9" width="11.7109375" style="1" customWidth="1"/>
    <col min="10" max="10" width="8.7109375" style="1" customWidth="1"/>
    <col min="11" max="11" width="12.57421875" style="1" customWidth="1"/>
    <col min="12" max="12" width="10.8515625" style="1" customWidth="1"/>
    <col min="13" max="13" width="15.28125" style="1" customWidth="1"/>
    <col min="14" max="15" width="0" style="1" hidden="1" customWidth="1"/>
    <col min="16" max="17" width="9.8515625" style="1" customWidth="1"/>
    <col min="18" max="16384" width="8.7109375" style="1" customWidth="1"/>
  </cols>
  <sheetData>
    <row r="1" spans="1:15" ht="12.75">
      <c r="A1" s="48" t="s">
        <v>265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</row>
    <row r="2" spans="1:13" ht="43.5" customHeight="1" hidden="1">
      <c r="A2" s="3"/>
      <c r="B2" s="4" t="s">
        <v>266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8" ht="29.25" customHeight="1">
      <c r="A3" s="8" t="s">
        <v>3</v>
      </c>
      <c r="B3" s="8" t="s">
        <v>4</v>
      </c>
      <c r="C3" s="8" t="s">
        <v>4</v>
      </c>
      <c r="D3" s="8" t="s">
        <v>5</v>
      </c>
      <c r="E3" s="8" t="s">
        <v>6</v>
      </c>
      <c r="F3" s="8" t="s">
        <v>267</v>
      </c>
      <c r="G3" s="8"/>
      <c r="H3" s="8"/>
      <c r="I3" s="8" t="s">
        <v>268</v>
      </c>
      <c r="J3" s="8" t="s">
        <v>9</v>
      </c>
      <c r="K3" s="8" t="s">
        <v>10</v>
      </c>
      <c r="L3" s="8" t="s">
        <v>11</v>
      </c>
      <c r="M3" s="9" t="s">
        <v>12</v>
      </c>
      <c r="N3" s="9" t="s">
        <v>13</v>
      </c>
      <c r="O3" s="9"/>
      <c r="P3" s="9" t="s">
        <v>14</v>
      </c>
      <c r="Q3" s="9"/>
      <c r="R3" s="10"/>
    </row>
    <row r="4" spans="1:18" ht="17.25" customHeight="1">
      <c r="A4" s="8"/>
      <c r="B4" s="8"/>
      <c r="C4" s="8"/>
      <c r="D4" s="8"/>
      <c r="E4" s="8"/>
      <c r="F4" s="9" t="s">
        <v>15</v>
      </c>
      <c r="G4" s="9" t="s">
        <v>16</v>
      </c>
      <c r="H4" s="9" t="s">
        <v>17</v>
      </c>
      <c r="I4" s="8"/>
      <c r="J4" s="8"/>
      <c r="K4" s="8"/>
      <c r="L4" s="8"/>
      <c r="M4" s="9"/>
      <c r="N4" s="9" t="s">
        <v>18</v>
      </c>
      <c r="O4" s="9" t="s">
        <v>19</v>
      </c>
      <c r="P4" s="9" t="s">
        <v>18</v>
      </c>
      <c r="Q4" s="9" t="s">
        <v>19</v>
      </c>
      <c r="R4" s="10"/>
    </row>
    <row r="5" spans="1:18" ht="42.75" customHeight="1">
      <c r="A5" s="84" t="s">
        <v>269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10"/>
    </row>
    <row r="6" spans="1:18" ht="12.75">
      <c r="A6" s="85" t="s">
        <v>270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  <c r="R6" s="10"/>
    </row>
    <row r="7" spans="1:18" ht="12.75" customHeight="1">
      <c r="A7" s="71"/>
      <c r="B7" s="17" t="str">
        <f>HYPERLINK("http://rucoecom.danfoss.com/online/index.html?cartCodes="&amp;C7,C7)</f>
        <v>004B1036</v>
      </c>
      <c r="C7" s="72" t="s">
        <v>271</v>
      </c>
      <c r="D7" s="66" t="s">
        <v>272</v>
      </c>
      <c r="E7" s="66" t="s">
        <v>273</v>
      </c>
      <c r="F7" s="66">
        <v>296</v>
      </c>
      <c r="G7" s="66">
        <v>93</v>
      </c>
      <c r="H7" s="66">
        <v>201</v>
      </c>
      <c r="I7" s="73">
        <v>0.87</v>
      </c>
      <c r="J7" s="73">
        <v>8</v>
      </c>
      <c r="K7" s="74" t="s">
        <v>274</v>
      </c>
      <c r="L7" s="66">
        <v>1</v>
      </c>
      <c r="M7" s="66" t="s">
        <v>25</v>
      </c>
      <c r="N7" s="22">
        <f>P7*курс!$A$1</f>
        <v>31483.3688</v>
      </c>
      <c r="O7" s="22">
        <f>N7*1.18</f>
        <v>37150.375184</v>
      </c>
      <c r="P7" s="24">
        <v>516.1208</v>
      </c>
      <c r="Q7" s="24">
        <v>609.0225439999999</v>
      </c>
      <c r="R7" s="25">
        <v>2</v>
      </c>
    </row>
    <row r="8" spans="1:18" ht="12.75">
      <c r="A8" s="71"/>
      <c r="B8" s="17" t="str">
        <f>HYPERLINK("http://rucoecom.danfoss.com/online/index.html?cartCodes="&amp;C8,C8)</f>
        <v>004B1037</v>
      </c>
      <c r="C8" s="72" t="s">
        <v>275</v>
      </c>
      <c r="D8" s="66" t="s">
        <v>272</v>
      </c>
      <c r="E8" s="66" t="s">
        <v>276</v>
      </c>
      <c r="F8" s="66">
        <v>296</v>
      </c>
      <c r="G8" s="66">
        <v>93</v>
      </c>
      <c r="H8" s="66">
        <v>228</v>
      </c>
      <c r="I8" s="73">
        <v>1.16</v>
      </c>
      <c r="J8" s="73">
        <v>10</v>
      </c>
      <c r="K8" s="74"/>
      <c r="L8" s="66">
        <v>1</v>
      </c>
      <c r="M8" s="66" t="s">
        <v>25</v>
      </c>
      <c r="N8" s="22">
        <f>P8*курс!$A$1</f>
        <v>37094.002400000005</v>
      </c>
      <c r="O8" s="22">
        <f>N8*1.18</f>
        <v>43770.922832000004</v>
      </c>
      <c r="P8" s="24">
        <v>608.0984000000001</v>
      </c>
      <c r="Q8" s="24">
        <v>717.5561120000001</v>
      </c>
      <c r="R8" s="25">
        <v>2</v>
      </c>
    </row>
    <row r="9" spans="1:18" ht="12.75">
      <c r="A9" s="71"/>
      <c r="B9" s="17" t="str">
        <f>HYPERLINK("http://rucoecom.danfoss.com/online/index.html?cartCodes="&amp;C9,C9)</f>
        <v>004B1038</v>
      </c>
      <c r="C9" s="72" t="s">
        <v>277</v>
      </c>
      <c r="D9" s="66" t="s">
        <v>272</v>
      </c>
      <c r="E9" s="66" t="s">
        <v>278</v>
      </c>
      <c r="F9" s="66">
        <v>296</v>
      </c>
      <c r="G9" s="66">
        <v>93</v>
      </c>
      <c r="H9" s="66">
        <v>246</v>
      </c>
      <c r="I9" s="73">
        <v>1.35</v>
      </c>
      <c r="J9" s="73">
        <v>12</v>
      </c>
      <c r="K9" s="74"/>
      <c r="L9" s="66">
        <v>1</v>
      </c>
      <c r="M9" s="66" t="s">
        <v>25</v>
      </c>
      <c r="N9" s="22">
        <f>P9*курс!$A$1</f>
        <v>40948.6168</v>
      </c>
      <c r="O9" s="22">
        <f>N9*1.18</f>
        <v>48319.367824</v>
      </c>
      <c r="P9" s="24">
        <v>671.2888</v>
      </c>
      <c r="Q9" s="24">
        <v>792.120784</v>
      </c>
      <c r="R9" s="25">
        <v>2</v>
      </c>
    </row>
    <row r="10" spans="1:18" ht="12.75">
      <c r="A10" s="71"/>
      <c r="B10" s="17" t="str">
        <f>HYPERLINK("http://rucoecom.danfoss.com/online/index.html?cartCodes="&amp;C10,C10)</f>
        <v>004B1039</v>
      </c>
      <c r="C10" s="72" t="s">
        <v>279</v>
      </c>
      <c r="D10" s="66" t="s">
        <v>272</v>
      </c>
      <c r="E10" s="66" t="s">
        <v>280</v>
      </c>
      <c r="F10" s="66">
        <v>296</v>
      </c>
      <c r="G10" s="66">
        <v>93</v>
      </c>
      <c r="H10" s="66">
        <v>273</v>
      </c>
      <c r="I10" s="73">
        <v>1.64</v>
      </c>
      <c r="J10" s="73">
        <v>15</v>
      </c>
      <c r="K10" s="74"/>
      <c r="L10" s="66">
        <v>1</v>
      </c>
      <c r="M10" s="66" t="s">
        <v>25</v>
      </c>
      <c r="N10" s="22">
        <f>P10*курс!$A$1</f>
        <v>46671.53919999999</v>
      </c>
      <c r="O10" s="22">
        <f>N10*1.18</f>
        <v>55072.41625599999</v>
      </c>
      <c r="P10" s="24">
        <v>765.1071999999999</v>
      </c>
      <c r="Q10" s="24">
        <v>902.8264959999999</v>
      </c>
      <c r="R10" s="25">
        <v>2</v>
      </c>
    </row>
    <row r="11" spans="1:18" ht="12.75">
      <c r="A11" s="71"/>
      <c r="B11" s="17" t="str">
        <f>HYPERLINK("http://rucoecom.danfoss.com/online/index.html?cartCodes="&amp;C11,C11)</f>
        <v>004B1040</v>
      </c>
      <c r="C11" s="72" t="s">
        <v>281</v>
      </c>
      <c r="D11" s="66" t="s">
        <v>272</v>
      </c>
      <c r="E11" s="66" t="s">
        <v>282</v>
      </c>
      <c r="F11" s="66">
        <v>296</v>
      </c>
      <c r="G11" s="66">
        <v>93</v>
      </c>
      <c r="H11" s="66">
        <v>291</v>
      </c>
      <c r="I11" s="73">
        <v>1.83</v>
      </c>
      <c r="J11" s="73">
        <v>16</v>
      </c>
      <c r="K11" s="74"/>
      <c r="L11" s="66">
        <v>1</v>
      </c>
      <c r="M11" s="66" t="s">
        <v>25</v>
      </c>
      <c r="N11" s="22">
        <f>P11*курс!$A$1</f>
        <v>50426.5528</v>
      </c>
      <c r="O11" s="22">
        <f>N11*1.18</f>
        <v>59503.332303999996</v>
      </c>
      <c r="P11" s="24">
        <v>826.6648</v>
      </c>
      <c r="Q11" s="24">
        <v>975.464464</v>
      </c>
      <c r="R11" s="25">
        <v>2</v>
      </c>
    </row>
    <row r="12" spans="1:18" ht="12.75">
      <c r="A12" s="71"/>
      <c r="B12" s="17" t="str">
        <f>HYPERLINK("http://rucoecom.danfoss.com/online/index.html?cartCodes="&amp;C12,C12)</f>
        <v>004B1041</v>
      </c>
      <c r="C12" s="72" t="s">
        <v>283</v>
      </c>
      <c r="D12" s="66" t="s">
        <v>272</v>
      </c>
      <c r="E12" s="66" t="s">
        <v>284</v>
      </c>
      <c r="F12" s="66">
        <v>296</v>
      </c>
      <c r="G12" s="66">
        <v>93</v>
      </c>
      <c r="H12" s="66">
        <v>318</v>
      </c>
      <c r="I12" s="73">
        <v>2.12</v>
      </c>
      <c r="J12" s="73">
        <v>18</v>
      </c>
      <c r="K12" s="74"/>
      <c r="L12" s="66">
        <v>1</v>
      </c>
      <c r="M12" s="66" t="s">
        <v>25</v>
      </c>
      <c r="N12" s="22">
        <f>P12*курс!$A$1</f>
        <v>56138.056000000004</v>
      </c>
      <c r="O12" s="22">
        <f>N12*1.18</f>
        <v>66242.90608</v>
      </c>
      <c r="P12" s="24">
        <v>920.296</v>
      </c>
      <c r="Q12" s="24">
        <v>1085.94928</v>
      </c>
      <c r="R12" s="25">
        <v>2</v>
      </c>
    </row>
    <row r="13" spans="1:18" ht="12.75">
      <c r="A13" s="71"/>
      <c r="B13" s="17" t="str">
        <f>HYPERLINK("http://rucoecom.danfoss.com/online/index.html?cartCodes="&amp;C13,C13)</f>
        <v>004B1042</v>
      </c>
      <c r="C13" s="72" t="s">
        <v>285</v>
      </c>
      <c r="D13" s="66" t="s">
        <v>272</v>
      </c>
      <c r="E13" s="66" t="s">
        <v>286</v>
      </c>
      <c r="F13" s="66">
        <v>296</v>
      </c>
      <c r="G13" s="66">
        <v>93</v>
      </c>
      <c r="H13" s="66">
        <v>336</v>
      </c>
      <c r="I13" s="73">
        <v>2.32</v>
      </c>
      <c r="J13" s="73">
        <v>19</v>
      </c>
      <c r="K13" s="74"/>
      <c r="L13" s="66">
        <v>1</v>
      </c>
      <c r="M13" s="66" t="s">
        <v>25</v>
      </c>
      <c r="N13" s="22">
        <f>P13*курс!$A$1</f>
        <v>59896.2416</v>
      </c>
      <c r="O13" s="22">
        <f>N13*1.18</f>
        <v>70677.565088</v>
      </c>
      <c r="P13" s="24">
        <v>981.9056</v>
      </c>
      <c r="Q13" s="24">
        <v>1158.648608</v>
      </c>
      <c r="R13" s="25">
        <v>2</v>
      </c>
    </row>
    <row r="14" spans="1:18" ht="12.75">
      <c r="A14" s="71"/>
      <c r="B14" s="17" t="str">
        <f>HYPERLINK("http://rucoecom.danfoss.com/online/index.html?cartCodes="&amp;C14,C14)</f>
        <v>004B1043</v>
      </c>
      <c r="C14" s="72" t="s">
        <v>287</v>
      </c>
      <c r="D14" s="66" t="s">
        <v>272</v>
      </c>
      <c r="E14" s="66" t="s">
        <v>288</v>
      </c>
      <c r="F14" s="66">
        <v>296</v>
      </c>
      <c r="G14" s="66">
        <v>93</v>
      </c>
      <c r="H14" s="66">
        <v>363</v>
      </c>
      <c r="I14" s="73">
        <v>2.61</v>
      </c>
      <c r="J14" s="73">
        <v>21</v>
      </c>
      <c r="K14" s="74"/>
      <c r="L14" s="66">
        <v>1</v>
      </c>
      <c r="M14" s="66" t="s">
        <v>25</v>
      </c>
      <c r="N14" s="22">
        <f>P14*курс!$A$1</f>
        <v>65618.52960000001</v>
      </c>
      <c r="O14" s="22">
        <f>N14*1.18</f>
        <v>77429.86492800001</v>
      </c>
      <c r="P14" s="24">
        <v>1075.7136</v>
      </c>
      <c r="Q14" s="24">
        <v>1269.342048</v>
      </c>
      <c r="R14" s="25">
        <v>2</v>
      </c>
    </row>
    <row r="15" spans="1:18" ht="12.75">
      <c r="A15" s="71"/>
      <c r="B15" s="17" t="str">
        <f>HYPERLINK("http://rucoecom.danfoss.com/online/index.html?cartCodes="&amp;C15,C15)</f>
        <v>004B1044</v>
      </c>
      <c r="C15" s="72" t="s">
        <v>289</v>
      </c>
      <c r="D15" s="66" t="s">
        <v>272</v>
      </c>
      <c r="E15" s="66" t="s">
        <v>290</v>
      </c>
      <c r="F15" s="66">
        <v>296</v>
      </c>
      <c r="G15" s="66">
        <v>93</v>
      </c>
      <c r="H15" s="66">
        <v>381</v>
      </c>
      <c r="I15" s="73">
        <v>2.8</v>
      </c>
      <c r="J15" s="73">
        <v>23</v>
      </c>
      <c r="K15" s="74"/>
      <c r="L15" s="66">
        <v>1</v>
      </c>
      <c r="M15" s="66" t="s">
        <v>25</v>
      </c>
      <c r="N15" s="22">
        <f>P15*курс!$A$1</f>
        <v>69362.75839999999</v>
      </c>
      <c r="O15" s="22">
        <f>N15*1.18</f>
        <v>81848.05491199999</v>
      </c>
      <c r="P15" s="24">
        <v>1137.0944</v>
      </c>
      <c r="Q15" s="24">
        <v>1341.7713919999999</v>
      </c>
      <c r="R15" s="25">
        <v>2</v>
      </c>
    </row>
    <row r="16" spans="1:18" ht="12.75">
      <c r="A16" s="88" t="s">
        <v>291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10"/>
    </row>
    <row r="17" spans="1:18" ht="12.75" customHeight="1">
      <c r="A17" s="71"/>
      <c r="B17" s="17" t="str">
        <f>HYPERLINK("http://rucoecom.danfoss.com/online/index.html?cartCodes="&amp;C17,C17)</f>
        <v>004B3615</v>
      </c>
      <c r="C17" s="72" t="s">
        <v>292</v>
      </c>
      <c r="D17" s="66" t="s">
        <v>293</v>
      </c>
      <c r="E17" s="66" t="s">
        <v>278</v>
      </c>
      <c r="F17" s="66">
        <v>462</v>
      </c>
      <c r="G17" s="66">
        <v>253</v>
      </c>
      <c r="H17" s="66">
        <v>269</v>
      </c>
      <c r="I17" s="73">
        <v>5.49</v>
      </c>
      <c r="J17" s="73">
        <v>33.6</v>
      </c>
      <c r="K17" s="74" t="s">
        <v>294</v>
      </c>
      <c r="L17" s="66">
        <v>1</v>
      </c>
      <c r="M17" s="66" t="s">
        <v>25</v>
      </c>
      <c r="N17" s="22">
        <f>P17*курс!$A$1</f>
        <v>93480.1088</v>
      </c>
      <c r="O17" s="22">
        <f>N17*1.18</f>
        <v>110306.52838399999</v>
      </c>
      <c r="P17" s="24">
        <v>1532.4608</v>
      </c>
      <c r="Q17" s="24">
        <v>1808.3037439999998</v>
      </c>
      <c r="R17" s="25">
        <v>2</v>
      </c>
    </row>
    <row r="18" spans="1:18" ht="12.75">
      <c r="A18" s="71"/>
      <c r="B18" s="17" t="str">
        <f>HYPERLINK("http://rucoecom.danfoss.com/online/index.html?cartCodes="&amp;C18,C18)</f>
        <v>004B3618</v>
      </c>
      <c r="C18" s="72" t="s">
        <v>295</v>
      </c>
      <c r="D18" s="66" t="s">
        <v>293</v>
      </c>
      <c r="E18" s="66" t="s">
        <v>280</v>
      </c>
      <c r="F18" s="66">
        <v>462</v>
      </c>
      <c r="G18" s="66">
        <v>253</v>
      </c>
      <c r="H18" s="73">
        <v>301.4</v>
      </c>
      <c r="I18" s="73">
        <v>6.66</v>
      </c>
      <c r="J18" s="73">
        <v>39.1</v>
      </c>
      <c r="K18" s="74"/>
      <c r="L18" s="66">
        <v>1</v>
      </c>
      <c r="M18" s="66" t="s">
        <v>25</v>
      </c>
      <c r="N18" s="22">
        <f>P18*курс!$A$1</f>
        <v>108092.8784</v>
      </c>
      <c r="O18" s="22">
        <f>N18*1.18</f>
        <v>127549.59651199999</v>
      </c>
      <c r="P18" s="24">
        <v>1772.0144</v>
      </c>
      <c r="Q18" s="24">
        <v>2090.976992</v>
      </c>
      <c r="R18" s="25">
        <v>2</v>
      </c>
    </row>
    <row r="19" spans="1:18" ht="12.75">
      <c r="A19" s="71"/>
      <c r="B19" s="17" t="str">
        <f>HYPERLINK("http://rucoecom.danfoss.com/online/index.html?cartCodes="&amp;C19,C19)</f>
        <v>004B3620</v>
      </c>
      <c r="C19" s="72" t="s">
        <v>296</v>
      </c>
      <c r="D19" s="66" t="s">
        <v>293</v>
      </c>
      <c r="E19" s="66" t="s">
        <v>282</v>
      </c>
      <c r="F19" s="66">
        <v>462</v>
      </c>
      <c r="G19" s="66">
        <v>253</v>
      </c>
      <c r="H19" s="66">
        <v>323</v>
      </c>
      <c r="I19" s="73">
        <v>7.45</v>
      </c>
      <c r="J19" s="73">
        <v>42.8</v>
      </c>
      <c r="K19" s="74"/>
      <c r="L19" s="66">
        <v>1</v>
      </c>
      <c r="M19" s="66" t="s">
        <v>25</v>
      </c>
      <c r="N19" s="22">
        <f>P19*курс!$A$1</f>
        <v>117833.456</v>
      </c>
      <c r="O19" s="22">
        <f>N19*1.18</f>
        <v>139043.47808</v>
      </c>
      <c r="P19" s="24">
        <v>1931.6960000000001</v>
      </c>
      <c r="Q19" s="24">
        <v>2279.40128</v>
      </c>
      <c r="R19" s="25">
        <v>2</v>
      </c>
    </row>
    <row r="20" spans="1:18" ht="12.75">
      <c r="A20" s="71"/>
      <c r="B20" s="17" t="str">
        <f>HYPERLINK("http://rucoecom.danfoss.com/online/index.html?cartCodes="&amp;C20,C20)</f>
        <v>004B3623</v>
      </c>
      <c r="C20" s="72" t="s">
        <v>297</v>
      </c>
      <c r="D20" s="66" t="s">
        <v>293</v>
      </c>
      <c r="E20" s="66" t="s">
        <v>284</v>
      </c>
      <c r="F20" s="66">
        <v>462</v>
      </c>
      <c r="G20" s="66">
        <v>253</v>
      </c>
      <c r="H20" s="73">
        <v>355.4</v>
      </c>
      <c r="I20" s="73">
        <v>8.62</v>
      </c>
      <c r="J20" s="73">
        <v>48.3</v>
      </c>
      <c r="K20" s="74"/>
      <c r="L20" s="66">
        <v>1</v>
      </c>
      <c r="M20" s="66" t="s">
        <v>25</v>
      </c>
      <c r="N20" s="22">
        <f>P20*курс!$A$1</f>
        <v>132445.5912</v>
      </c>
      <c r="O20" s="22">
        <f>N20*1.18</f>
        <v>156285.797616</v>
      </c>
      <c r="P20" s="24">
        <v>2171.2392</v>
      </c>
      <c r="Q20" s="24">
        <v>2562.062256</v>
      </c>
      <c r="R20" s="25">
        <v>2</v>
      </c>
    </row>
    <row r="21" spans="1:18" ht="12.75">
      <c r="A21" s="71"/>
      <c r="B21" s="17" t="str">
        <f>HYPERLINK("http://rucoecom.danfoss.com/online/index.html?cartCodes="&amp;C21,C21)</f>
        <v>004B3625</v>
      </c>
      <c r="C21" s="72" t="s">
        <v>298</v>
      </c>
      <c r="D21" s="66" t="s">
        <v>293</v>
      </c>
      <c r="E21" s="66" t="s">
        <v>286</v>
      </c>
      <c r="F21" s="66">
        <v>462</v>
      </c>
      <c r="G21" s="66">
        <v>253</v>
      </c>
      <c r="H21" s="66">
        <v>377</v>
      </c>
      <c r="I21" s="73">
        <v>9.41</v>
      </c>
      <c r="J21" s="73">
        <v>52</v>
      </c>
      <c r="K21" s="74"/>
      <c r="L21" s="66">
        <v>1</v>
      </c>
      <c r="M21" s="66" t="s">
        <v>25</v>
      </c>
      <c r="N21" s="22">
        <f>P21*курс!$A$1</f>
        <v>142185.5344</v>
      </c>
      <c r="O21" s="22">
        <f>N21*1.18</f>
        <v>167778.930592</v>
      </c>
      <c r="P21" s="24">
        <v>2330.9104</v>
      </c>
      <c r="Q21" s="24">
        <v>2750.474272</v>
      </c>
      <c r="R21" s="25">
        <v>2</v>
      </c>
    </row>
    <row r="22" spans="1:18" ht="12.75">
      <c r="A22" s="71"/>
      <c r="B22" s="17" t="str">
        <f>HYPERLINK("http://rucoecom.danfoss.com/online/index.html?cartCodes="&amp;C22,C22)</f>
        <v>004B3628</v>
      </c>
      <c r="C22" s="72" t="s">
        <v>299</v>
      </c>
      <c r="D22" s="66" t="s">
        <v>293</v>
      </c>
      <c r="E22" s="66" t="s">
        <v>288</v>
      </c>
      <c r="F22" s="66">
        <v>462</v>
      </c>
      <c r="G22" s="66">
        <v>253</v>
      </c>
      <c r="H22" s="73">
        <v>409.4</v>
      </c>
      <c r="I22" s="73">
        <v>10.58</v>
      </c>
      <c r="J22" s="73">
        <v>57.5</v>
      </c>
      <c r="K22" s="74"/>
      <c r="L22" s="66">
        <v>1</v>
      </c>
      <c r="M22" s="66" t="s">
        <v>25</v>
      </c>
      <c r="N22" s="22">
        <f>P22*курс!$A$1</f>
        <v>156798.304</v>
      </c>
      <c r="O22" s="22">
        <f>N22*1.18</f>
        <v>185021.99872</v>
      </c>
      <c r="P22" s="24">
        <v>2570.464</v>
      </c>
      <c r="Q22" s="24">
        <v>3033.14752</v>
      </c>
      <c r="R22" s="25">
        <v>2</v>
      </c>
    </row>
    <row r="23" spans="1:18" ht="12.75">
      <c r="A23" s="71"/>
      <c r="B23" s="17" t="str">
        <f>HYPERLINK("http://rucoecom.danfoss.com/online/index.html?cartCodes="&amp;C23,C23)</f>
        <v>004B3630</v>
      </c>
      <c r="C23" s="72" t="s">
        <v>300</v>
      </c>
      <c r="D23" s="66" t="s">
        <v>293</v>
      </c>
      <c r="E23" s="66" t="s">
        <v>290</v>
      </c>
      <c r="F23" s="66">
        <v>462</v>
      </c>
      <c r="G23" s="66">
        <v>253</v>
      </c>
      <c r="H23" s="66">
        <v>431</v>
      </c>
      <c r="I23" s="73">
        <v>11.37</v>
      </c>
      <c r="J23" s="73">
        <v>61.2</v>
      </c>
      <c r="K23" s="74"/>
      <c r="L23" s="66">
        <v>1</v>
      </c>
      <c r="M23" s="66" t="s">
        <v>25</v>
      </c>
      <c r="N23" s="22">
        <f>P23*курс!$A$1</f>
        <v>166538.8816</v>
      </c>
      <c r="O23" s="22">
        <f>N23*1.18</f>
        <v>196515.880288</v>
      </c>
      <c r="P23" s="24">
        <v>2730.1456</v>
      </c>
      <c r="Q23" s="24">
        <v>3221.571808</v>
      </c>
      <c r="R23" s="25">
        <v>2</v>
      </c>
    </row>
    <row r="24" spans="1:18" ht="12.75">
      <c r="A24" s="71"/>
      <c r="B24" s="17" t="str">
        <f>HYPERLINK("http://rucoecom.danfoss.com/online/index.html?cartCodes="&amp;C24,C24)</f>
        <v>004B3633</v>
      </c>
      <c r="C24" s="72" t="s">
        <v>301</v>
      </c>
      <c r="D24" s="66" t="s">
        <v>293</v>
      </c>
      <c r="E24" s="66" t="s">
        <v>302</v>
      </c>
      <c r="F24" s="66">
        <v>462</v>
      </c>
      <c r="G24" s="66">
        <v>253</v>
      </c>
      <c r="H24" s="73">
        <v>463.4</v>
      </c>
      <c r="I24" s="73">
        <v>12.54</v>
      </c>
      <c r="J24" s="73">
        <v>66.7</v>
      </c>
      <c r="K24" s="74"/>
      <c r="L24" s="66">
        <v>1</v>
      </c>
      <c r="M24" s="66" t="s">
        <v>25</v>
      </c>
      <c r="N24" s="22">
        <f>P24*курс!$A$1</f>
        <v>201573.6216</v>
      </c>
      <c r="O24" s="22">
        <f>N24*1.18</f>
        <v>237856.873488</v>
      </c>
      <c r="P24" s="24">
        <v>3304.4856</v>
      </c>
      <c r="Q24" s="24">
        <v>3899.2930079999996</v>
      </c>
      <c r="R24" s="25">
        <v>2</v>
      </c>
    </row>
    <row r="25" spans="1:18" ht="12.75">
      <c r="A25" s="71"/>
      <c r="B25" s="17" t="str">
        <f>HYPERLINK("http://rucoecom.danfoss.com/online/index.html?cartCodes="&amp;C25,C25)</f>
        <v>004B3635</v>
      </c>
      <c r="C25" s="72" t="s">
        <v>303</v>
      </c>
      <c r="D25" s="66" t="s">
        <v>293</v>
      </c>
      <c r="E25" s="66" t="s">
        <v>304</v>
      </c>
      <c r="F25" s="66">
        <v>462</v>
      </c>
      <c r="G25" s="66">
        <v>253</v>
      </c>
      <c r="H25" s="66">
        <v>485</v>
      </c>
      <c r="I25" s="73">
        <v>13.33</v>
      </c>
      <c r="J25" s="73">
        <v>70.4</v>
      </c>
      <c r="K25" s="74"/>
      <c r="L25" s="66">
        <v>1</v>
      </c>
      <c r="M25" s="66" t="s">
        <v>25</v>
      </c>
      <c r="N25" s="22">
        <f>P25*курс!$A$1</f>
        <v>211313.56480000002</v>
      </c>
      <c r="O25" s="22">
        <f>N25*1.18</f>
        <v>249350.006464</v>
      </c>
      <c r="P25" s="24">
        <v>3464.1568</v>
      </c>
      <c r="Q25" s="24">
        <v>4087.7050240000003</v>
      </c>
      <c r="R25" s="25">
        <v>2</v>
      </c>
    </row>
    <row r="26" spans="1:18" ht="12.75" customHeight="1">
      <c r="A26" s="89" t="s">
        <v>305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10"/>
    </row>
    <row r="27" spans="1:18" ht="12.75" customHeight="1">
      <c r="A27" s="71"/>
      <c r="B27" s="17" t="str">
        <f>HYPERLINK("http://rucoecom.danfoss.com/online/index.html?cartCodes="&amp;C27,C27)</f>
        <v>004B1292</v>
      </c>
      <c r="C27" s="72" t="s">
        <v>306</v>
      </c>
      <c r="D27" s="66" t="s">
        <v>307</v>
      </c>
      <c r="E27" s="66" t="s">
        <v>278</v>
      </c>
      <c r="F27" s="66">
        <v>462</v>
      </c>
      <c r="G27" s="66">
        <v>253</v>
      </c>
      <c r="H27" s="73">
        <v>269</v>
      </c>
      <c r="I27" s="73">
        <v>5.49</v>
      </c>
      <c r="J27" s="73">
        <v>33.6</v>
      </c>
      <c r="K27" s="74" t="s">
        <v>308</v>
      </c>
      <c r="L27" s="66">
        <v>1</v>
      </c>
      <c r="M27" s="66" t="s">
        <v>25</v>
      </c>
      <c r="N27" s="22">
        <f>P27*курс!$A$1</f>
        <v>93480.1088</v>
      </c>
      <c r="O27" s="22">
        <f>N27*1.18</f>
        <v>110306.52838399999</v>
      </c>
      <c r="P27" s="24">
        <v>1532.4608</v>
      </c>
      <c r="Q27" s="24">
        <v>1808.3037439999998</v>
      </c>
      <c r="R27" s="25">
        <v>2</v>
      </c>
    </row>
    <row r="28" spans="1:18" ht="12.75">
      <c r="A28" s="71"/>
      <c r="B28" s="17" t="str">
        <f>HYPERLINK("http://rucoecom.danfoss.com/online/index.html?cartCodes="&amp;C28,C28)</f>
        <v>004B1293</v>
      </c>
      <c r="C28" s="72" t="s">
        <v>309</v>
      </c>
      <c r="D28" s="66" t="s">
        <v>307</v>
      </c>
      <c r="E28" s="66" t="s">
        <v>280</v>
      </c>
      <c r="F28" s="66">
        <v>462</v>
      </c>
      <c r="G28" s="66">
        <v>253</v>
      </c>
      <c r="H28" s="73">
        <v>301.4</v>
      </c>
      <c r="I28" s="73">
        <v>6.66</v>
      </c>
      <c r="J28" s="73">
        <v>39.1</v>
      </c>
      <c r="K28" s="74"/>
      <c r="L28" s="66">
        <v>1</v>
      </c>
      <c r="M28" s="66" t="s">
        <v>25</v>
      </c>
      <c r="N28" s="22">
        <f>P28*курс!$A$1</f>
        <v>108092.8784</v>
      </c>
      <c r="O28" s="22">
        <f>N28*1.18</f>
        <v>127549.59651199999</v>
      </c>
      <c r="P28" s="24">
        <v>1772.0144</v>
      </c>
      <c r="Q28" s="24">
        <v>2090.976992</v>
      </c>
      <c r="R28" s="25">
        <v>2</v>
      </c>
    </row>
    <row r="29" spans="1:18" ht="12.75">
      <c r="A29" s="71"/>
      <c r="B29" s="17" t="str">
        <f>HYPERLINK("http://rucoecom.danfoss.com/online/index.html?cartCodes="&amp;C29,C29)</f>
        <v>004B1294</v>
      </c>
      <c r="C29" s="72" t="s">
        <v>310</v>
      </c>
      <c r="D29" s="66" t="s">
        <v>307</v>
      </c>
      <c r="E29" s="66" t="s">
        <v>282</v>
      </c>
      <c r="F29" s="66">
        <v>462</v>
      </c>
      <c r="G29" s="66">
        <v>253</v>
      </c>
      <c r="H29" s="73">
        <v>323</v>
      </c>
      <c r="I29" s="73">
        <v>7.45</v>
      </c>
      <c r="J29" s="73">
        <v>42.8</v>
      </c>
      <c r="K29" s="74"/>
      <c r="L29" s="66">
        <v>1</v>
      </c>
      <c r="M29" s="66" t="s">
        <v>25</v>
      </c>
      <c r="N29" s="22">
        <f>P29*курс!$A$1</f>
        <v>117833.456</v>
      </c>
      <c r="O29" s="22">
        <f>N29*1.18</f>
        <v>139043.47808</v>
      </c>
      <c r="P29" s="24">
        <v>1931.6960000000001</v>
      </c>
      <c r="Q29" s="24">
        <v>2279.40128</v>
      </c>
      <c r="R29" s="25">
        <v>2</v>
      </c>
    </row>
    <row r="30" spans="1:18" ht="12.75">
      <c r="A30" s="71"/>
      <c r="B30" s="17" t="str">
        <f>HYPERLINK("http://rucoecom.danfoss.com/online/index.html?cartCodes="&amp;C30,C30)</f>
        <v>004B1295</v>
      </c>
      <c r="C30" s="72" t="s">
        <v>311</v>
      </c>
      <c r="D30" s="66" t="s">
        <v>307</v>
      </c>
      <c r="E30" s="66" t="s">
        <v>284</v>
      </c>
      <c r="F30" s="66">
        <v>462</v>
      </c>
      <c r="G30" s="66">
        <v>253</v>
      </c>
      <c r="H30" s="73">
        <v>355.4</v>
      </c>
      <c r="I30" s="73">
        <v>8.62</v>
      </c>
      <c r="J30" s="73">
        <v>48.3</v>
      </c>
      <c r="K30" s="74"/>
      <c r="L30" s="66">
        <v>1</v>
      </c>
      <c r="M30" s="66" t="s">
        <v>25</v>
      </c>
      <c r="N30" s="22">
        <f>P30*курс!$A$1</f>
        <v>132445.5912</v>
      </c>
      <c r="O30" s="22">
        <f>N30*1.18</f>
        <v>156285.797616</v>
      </c>
      <c r="P30" s="24">
        <v>2171.2392</v>
      </c>
      <c r="Q30" s="24">
        <v>2562.062256</v>
      </c>
      <c r="R30" s="25">
        <v>2</v>
      </c>
    </row>
    <row r="31" spans="1:18" ht="12.75">
      <c r="A31" s="71"/>
      <c r="B31" s="17" t="str">
        <f>HYPERLINK("http://rucoecom.danfoss.com/online/index.html?cartCodes="&amp;C31,C31)</f>
        <v>004B1296</v>
      </c>
      <c r="C31" s="72" t="s">
        <v>312</v>
      </c>
      <c r="D31" s="66" t="s">
        <v>307</v>
      </c>
      <c r="E31" s="66" t="s">
        <v>286</v>
      </c>
      <c r="F31" s="66">
        <v>462</v>
      </c>
      <c r="G31" s="66">
        <v>253</v>
      </c>
      <c r="H31" s="73">
        <v>377</v>
      </c>
      <c r="I31" s="73">
        <v>9.41</v>
      </c>
      <c r="J31" s="66">
        <v>52</v>
      </c>
      <c r="K31" s="74"/>
      <c r="L31" s="66">
        <v>1</v>
      </c>
      <c r="M31" s="66" t="s">
        <v>25</v>
      </c>
      <c r="N31" s="22">
        <f>P31*курс!$A$1</f>
        <v>142185.5344</v>
      </c>
      <c r="O31" s="22">
        <f>N31*1.18</f>
        <v>167778.930592</v>
      </c>
      <c r="P31" s="24">
        <v>2330.9104</v>
      </c>
      <c r="Q31" s="24">
        <v>2750.474272</v>
      </c>
      <c r="R31" s="25">
        <v>2</v>
      </c>
    </row>
    <row r="32" spans="1:18" ht="12.75">
      <c r="A32" s="71"/>
      <c r="B32" s="17" t="str">
        <f>HYPERLINK("http://rucoecom.danfoss.com/online/index.html?cartCodes="&amp;C32,C32)</f>
        <v>004B1297</v>
      </c>
      <c r="C32" s="72" t="s">
        <v>313</v>
      </c>
      <c r="D32" s="66" t="s">
        <v>307</v>
      </c>
      <c r="E32" s="66" t="s">
        <v>288</v>
      </c>
      <c r="F32" s="66">
        <v>462</v>
      </c>
      <c r="G32" s="66">
        <v>253</v>
      </c>
      <c r="H32" s="73">
        <v>409.4</v>
      </c>
      <c r="I32" s="73">
        <v>10.58</v>
      </c>
      <c r="J32" s="73">
        <v>57.5</v>
      </c>
      <c r="K32" s="74"/>
      <c r="L32" s="66">
        <v>1</v>
      </c>
      <c r="M32" s="66" t="s">
        <v>25</v>
      </c>
      <c r="N32" s="22">
        <f>P32*курс!$A$1</f>
        <v>156798.304</v>
      </c>
      <c r="O32" s="22">
        <f>N32*1.18</f>
        <v>185021.99872</v>
      </c>
      <c r="P32" s="24">
        <v>2570.464</v>
      </c>
      <c r="Q32" s="24">
        <v>3033.14752</v>
      </c>
      <c r="R32" s="25">
        <v>2</v>
      </c>
    </row>
    <row r="33" spans="1:18" ht="12.75">
      <c r="A33" s="71"/>
      <c r="B33" s="17" t="str">
        <f>HYPERLINK("http://rucoecom.danfoss.com/online/index.html?cartCodes="&amp;C33,C33)</f>
        <v>004B1298</v>
      </c>
      <c r="C33" s="72" t="s">
        <v>314</v>
      </c>
      <c r="D33" s="66" t="s">
        <v>307</v>
      </c>
      <c r="E33" s="66" t="s">
        <v>290</v>
      </c>
      <c r="F33" s="66">
        <v>462</v>
      </c>
      <c r="G33" s="66">
        <v>253</v>
      </c>
      <c r="H33" s="73">
        <v>431</v>
      </c>
      <c r="I33" s="73">
        <v>11.37</v>
      </c>
      <c r="J33" s="73">
        <v>61.2</v>
      </c>
      <c r="K33" s="74"/>
      <c r="L33" s="66">
        <v>1</v>
      </c>
      <c r="M33" s="66" t="s">
        <v>25</v>
      </c>
      <c r="N33" s="22">
        <f>P33*курс!$A$1</f>
        <v>166538.8816</v>
      </c>
      <c r="O33" s="22">
        <f>N33*1.18</f>
        <v>196515.880288</v>
      </c>
      <c r="P33" s="24">
        <v>2730.1456</v>
      </c>
      <c r="Q33" s="24">
        <v>3221.571808</v>
      </c>
      <c r="R33" s="25">
        <v>2</v>
      </c>
    </row>
    <row r="34" spans="1:18" ht="12.75">
      <c r="A34" s="71"/>
      <c r="B34" s="17" t="str">
        <f>HYPERLINK("http://rucoecom.danfoss.com/online/index.html?cartCodes="&amp;C34,C34)</f>
        <v>004B1299</v>
      </c>
      <c r="C34" s="72" t="s">
        <v>315</v>
      </c>
      <c r="D34" s="66" t="s">
        <v>307</v>
      </c>
      <c r="E34" s="66" t="s">
        <v>302</v>
      </c>
      <c r="F34" s="66">
        <v>462</v>
      </c>
      <c r="G34" s="66">
        <v>253</v>
      </c>
      <c r="H34" s="73">
        <v>463.4</v>
      </c>
      <c r="I34" s="73">
        <v>12.54</v>
      </c>
      <c r="J34" s="73">
        <v>66.7</v>
      </c>
      <c r="K34" s="74"/>
      <c r="L34" s="66">
        <v>1</v>
      </c>
      <c r="M34" s="66" t="s">
        <v>25</v>
      </c>
      <c r="N34" s="22">
        <f>P34*курс!$A$1</f>
        <v>201573.6216</v>
      </c>
      <c r="O34" s="22">
        <f>N34*1.18</f>
        <v>237856.873488</v>
      </c>
      <c r="P34" s="24">
        <v>3304.4856</v>
      </c>
      <c r="Q34" s="24">
        <v>3899.2930079999996</v>
      </c>
      <c r="R34" s="25">
        <v>2</v>
      </c>
    </row>
    <row r="35" spans="1:18" ht="12.75">
      <c r="A35" s="71"/>
      <c r="B35" s="17" t="str">
        <f>HYPERLINK("http://rucoecom.danfoss.com/online/index.html?cartCodes="&amp;C35,C35)</f>
        <v>004B1300</v>
      </c>
      <c r="C35" s="72" t="s">
        <v>316</v>
      </c>
      <c r="D35" s="66" t="s">
        <v>307</v>
      </c>
      <c r="E35" s="66" t="s">
        <v>304</v>
      </c>
      <c r="F35" s="66">
        <v>462</v>
      </c>
      <c r="G35" s="66">
        <v>253</v>
      </c>
      <c r="H35" s="73">
        <v>485</v>
      </c>
      <c r="I35" s="73">
        <v>13.33</v>
      </c>
      <c r="J35" s="73">
        <v>70.4</v>
      </c>
      <c r="K35" s="74"/>
      <c r="L35" s="66">
        <v>1</v>
      </c>
      <c r="M35" s="66" t="s">
        <v>25</v>
      </c>
      <c r="N35" s="22">
        <f>P35*курс!$A$1</f>
        <v>211313.56480000002</v>
      </c>
      <c r="O35" s="22">
        <f>N35*1.18</f>
        <v>249350.006464</v>
      </c>
      <c r="P35" s="24">
        <v>3464.1568</v>
      </c>
      <c r="Q35" s="24">
        <v>4087.7050240000003</v>
      </c>
      <c r="R35" s="25">
        <v>2</v>
      </c>
    </row>
    <row r="38" spans="1:13" ht="18.75" customHeight="1">
      <c r="A38" s="90" t="s">
        <v>317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</row>
  </sheetData>
  <sheetProtection selectLockedCells="1" selectUnlockedCells="1"/>
  <mergeCells count="22">
    <mergeCell ref="A1:M1"/>
    <mergeCell ref="B2:M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N3:O3"/>
    <mergeCell ref="P3:Q3"/>
    <mergeCell ref="A5:Q5"/>
    <mergeCell ref="K7:K15"/>
    <mergeCell ref="A16:M16"/>
    <mergeCell ref="K17:K25"/>
    <mergeCell ref="A26:M26"/>
    <mergeCell ref="K27:K35"/>
    <mergeCell ref="A38:M38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6"/>
  <sheetViews>
    <sheetView workbookViewId="0" topLeftCell="B1">
      <selection activeCell="A2" sqref="A2"/>
    </sheetView>
  </sheetViews>
  <sheetFormatPr defaultColWidth="9.140625" defaultRowHeight="12.75"/>
  <cols>
    <col min="1" max="1" width="8.7109375" style="1" customWidth="1"/>
    <col min="2" max="2" width="12.00390625" style="1" customWidth="1"/>
    <col min="3" max="3" width="11.28125" style="1" customWidth="1"/>
    <col min="4" max="4" width="13.140625" style="1" customWidth="1"/>
    <col min="5" max="8" width="8.7109375" style="1" customWidth="1"/>
    <col min="9" max="9" width="10.7109375" style="1" customWidth="1"/>
    <col min="10" max="10" width="8.7109375" style="1" customWidth="1"/>
    <col min="11" max="11" width="11.57421875" style="1" customWidth="1"/>
    <col min="12" max="12" width="10.57421875" style="1" customWidth="1"/>
    <col min="13" max="13" width="15.140625" style="1" customWidth="1"/>
    <col min="14" max="14" width="10.421875" style="91" customWidth="1"/>
    <col min="15" max="15" width="10.421875" style="1" customWidth="1"/>
    <col min="16" max="16384" width="8.7109375" style="1" customWidth="1"/>
  </cols>
  <sheetData>
    <row r="1" spans="1:13" ht="12.75">
      <c r="A1" s="48" t="s">
        <v>318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43.5" customHeight="1" hidden="1">
      <c r="A2" s="3"/>
      <c r="B2" s="4" t="s">
        <v>319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26.25" customHeight="1">
      <c r="A3" s="8" t="s">
        <v>3</v>
      </c>
      <c r="B3" s="8" t="s">
        <v>4</v>
      </c>
      <c r="C3" s="8" t="s">
        <v>4</v>
      </c>
      <c r="D3" s="8" t="s">
        <v>5</v>
      </c>
      <c r="E3" s="8" t="s">
        <v>6</v>
      </c>
      <c r="F3" s="8" t="s">
        <v>320</v>
      </c>
      <c r="G3" s="8"/>
      <c r="H3" s="8"/>
      <c r="I3" s="8" t="s">
        <v>321</v>
      </c>
      <c r="J3" s="8" t="s">
        <v>9</v>
      </c>
      <c r="K3" s="8" t="s">
        <v>10</v>
      </c>
      <c r="L3" s="8" t="s">
        <v>11</v>
      </c>
      <c r="M3" s="9" t="s">
        <v>12</v>
      </c>
      <c r="N3" s="9" t="s">
        <v>14</v>
      </c>
      <c r="O3" s="9"/>
      <c r="P3" s="10"/>
    </row>
    <row r="4" spans="1:16" ht="29.25" customHeight="1">
      <c r="A4" s="8"/>
      <c r="B4" s="8"/>
      <c r="C4" s="8"/>
      <c r="D4" s="8"/>
      <c r="E4" s="8"/>
      <c r="F4" s="9" t="s">
        <v>15</v>
      </c>
      <c r="G4" s="9" t="s">
        <v>16</v>
      </c>
      <c r="H4" s="9" t="s">
        <v>17</v>
      </c>
      <c r="I4" s="8"/>
      <c r="J4" s="8"/>
      <c r="K4" s="8"/>
      <c r="L4" s="8"/>
      <c r="M4" s="9"/>
      <c r="N4" s="9" t="s">
        <v>18</v>
      </c>
      <c r="O4" s="9" t="s">
        <v>19</v>
      </c>
      <c r="P4" s="10"/>
    </row>
    <row r="5" spans="1:16" ht="45.75" customHeight="1">
      <c r="A5" s="92" t="s">
        <v>322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71"/>
    </row>
    <row r="6" spans="1:16" ht="12.75">
      <c r="A6" s="93" t="s">
        <v>323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P6" s="71"/>
    </row>
    <row r="7" spans="1:16" ht="12.75" customHeight="1">
      <c r="A7" s="66"/>
      <c r="B7" s="96" t="str">
        <f>HYPERLINK("http://rucoecom.danfoss.com/online/index.html?cartCodes="&amp;C7,C7)</f>
        <v>004B5005</v>
      </c>
      <c r="C7" s="72" t="s">
        <v>324</v>
      </c>
      <c r="D7" s="66" t="s">
        <v>325</v>
      </c>
      <c r="E7" s="66">
        <v>10</v>
      </c>
      <c r="F7" s="66">
        <v>460</v>
      </c>
      <c r="G7" s="66">
        <v>158</v>
      </c>
      <c r="H7" s="66">
        <v>200</v>
      </c>
      <c r="I7" s="73">
        <v>0.2</v>
      </c>
      <c r="J7" s="73">
        <v>18</v>
      </c>
      <c r="K7" s="74" t="s">
        <v>326</v>
      </c>
      <c r="L7" s="66">
        <v>1</v>
      </c>
      <c r="M7" s="66" t="s">
        <v>327</v>
      </c>
      <c r="N7" s="97" t="s">
        <v>213</v>
      </c>
      <c r="O7" s="97" t="s">
        <v>213</v>
      </c>
      <c r="P7" s="98"/>
    </row>
    <row r="8" spans="1:16" ht="12.75">
      <c r="A8" s="66"/>
      <c r="B8" s="96" t="str">
        <f>HYPERLINK("http://rucoecom.danfoss.com/online/index.html?cartCodes="&amp;C8,C8)</f>
        <v>004B5010</v>
      </c>
      <c r="C8" s="72" t="s">
        <v>328</v>
      </c>
      <c r="D8" s="66" t="s">
        <v>325</v>
      </c>
      <c r="E8" s="66">
        <v>20</v>
      </c>
      <c r="F8" s="66">
        <v>460</v>
      </c>
      <c r="G8" s="66">
        <v>158</v>
      </c>
      <c r="H8" s="66">
        <v>200</v>
      </c>
      <c r="I8" s="73">
        <v>0.46</v>
      </c>
      <c r="J8" s="73">
        <v>20</v>
      </c>
      <c r="K8" s="74"/>
      <c r="L8" s="66">
        <v>1</v>
      </c>
      <c r="M8" s="66" t="s">
        <v>327</v>
      </c>
      <c r="N8" s="97"/>
      <c r="O8" s="97"/>
      <c r="P8" s="98"/>
    </row>
    <row r="9" spans="1:16" ht="12.75">
      <c r="A9" s="66"/>
      <c r="B9" s="96" t="str">
        <f>HYPERLINK("http://rucoecom.danfoss.com/online/index.html?cartCodes="&amp;C9,C9)</f>
        <v>004B5015</v>
      </c>
      <c r="C9" s="72" t="s">
        <v>329</v>
      </c>
      <c r="D9" s="66" t="s">
        <v>325</v>
      </c>
      <c r="E9" s="66">
        <v>30</v>
      </c>
      <c r="F9" s="66">
        <v>460</v>
      </c>
      <c r="G9" s="66">
        <v>158</v>
      </c>
      <c r="H9" s="66">
        <v>200</v>
      </c>
      <c r="I9" s="73">
        <v>0.71</v>
      </c>
      <c r="J9" s="73">
        <v>22</v>
      </c>
      <c r="K9" s="74"/>
      <c r="L9" s="66">
        <v>1</v>
      </c>
      <c r="M9" s="66" t="s">
        <v>327</v>
      </c>
      <c r="N9" s="97"/>
      <c r="O9" s="97"/>
      <c r="P9" s="98"/>
    </row>
    <row r="10" spans="1:16" ht="12.75">
      <c r="A10" s="66"/>
      <c r="B10" s="96" t="str">
        <f>HYPERLINK("http://rucoecom.danfoss.com/online/index.html?cartCodes="&amp;C10,C10)</f>
        <v>004B5020</v>
      </c>
      <c r="C10" s="72" t="s">
        <v>330</v>
      </c>
      <c r="D10" s="66" t="s">
        <v>325</v>
      </c>
      <c r="E10" s="66">
        <v>40</v>
      </c>
      <c r="F10" s="66">
        <v>460</v>
      </c>
      <c r="G10" s="66">
        <v>158</v>
      </c>
      <c r="H10" s="66">
        <v>300</v>
      </c>
      <c r="I10" s="73">
        <v>0.96</v>
      </c>
      <c r="J10" s="73">
        <v>24</v>
      </c>
      <c r="K10" s="74"/>
      <c r="L10" s="66">
        <v>1</v>
      </c>
      <c r="M10" s="66" t="s">
        <v>327</v>
      </c>
      <c r="N10" s="97"/>
      <c r="O10" s="97"/>
      <c r="P10" s="98"/>
    </row>
    <row r="11" spans="1:16" ht="12.75">
      <c r="A11" s="66"/>
      <c r="B11" s="96" t="str">
        <f>HYPERLINK("http://rucoecom.danfoss.com/online/index.html?cartCodes="&amp;C11,C11)</f>
        <v>004B5025</v>
      </c>
      <c r="C11" s="72" t="s">
        <v>331</v>
      </c>
      <c r="D11" s="66" t="s">
        <v>325</v>
      </c>
      <c r="E11" s="66">
        <v>50</v>
      </c>
      <c r="F11" s="66">
        <v>460</v>
      </c>
      <c r="G11" s="66">
        <v>158</v>
      </c>
      <c r="H11" s="66">
        <v>300</v>
      </c>
      <c r="I11" s="73">
        <v>1.21</v>
      </c>
      <c r="J11" s="73">
        <v>26</v>
      </c>
      <c r="K11" s="74"/>
      <c r="L11" s="66">
        <v>1</v>
      </c>
      <c r="M11" s="66" t="s">
        <v>327</v>
      </c>
      <c r="N11" s="97"/>
      <c r="O11" s="97"/>
      <c r="P11" s="98"/>
    </row>
    <row r="12" spans="1:16" ht="12.75">
      <c r="A12" s="66"/>
      <c r="B12" s="96" t="str">
        <f>HYPERLINK("http://rucoecom.danfoss.com/online/index.html?cartCodes="&amp;C12,C12)</f>
        <v>004B5030</v>
      </c>
      <c r="C12" s="72" t="s">
        <v>332</v>
      </c>
      <c r="D12" s="66" t="s">
        <v>325</v>
      </c>
      <c r="E12" s="66">
        <v>60</v>
      </c>
      <c r="F12" s="66">
        <v>460</v>
      </c>
      <c r="G12" s="66">
        <v>158</v>
      </c>
      <c r="H12" s="66">
        <v>300</v>
      </c>
      <c r="I12" s="73">
        <v>1.47</v>
      </c>
      <c r="J12" s="73">
        <v>28</v>
      </c>
      <c r="K12" s="74"/>
      <c r="L12" s="66">
        <v>1</v>
      </c>
      <c r="M12" s="66" t="s">
        <v>327</v>
      </c>
      <c r="N12" s="97"/>
      <c r="O12" s="97"/>
      <c r="P12" s="98"/>
    </row>
    <row r="13" spans="1:16" ht="12.75">
      <c r="A13" s="66"/>
      <c r="B13" s="96" t="str">
        <f>HYPERLINK("http://rucoecom.danfoss.com/online/index.html?cartCodes="&amp;C13,C13)</f>
        <v>004B5035</v>
      </c>
      <c r="C13" s="72" t="s">
        <v>333</v>
      </c>
      <c r="D13" s="66" t="s">
        <v>325</v>
      </c>
      <c r="E13" s="66">
        <v>70</v>
      </c>
      <c r="F13" s="66">
        <v>460</v>
      </c>
      <c r="G13" s="66">
        <v>158</v>
      </c>
      <c r="H13" s="66">
        <v>400</v>
      </c>
      <c r="I13" s="73">
        <v>1.72</v>
      </c>
      <c r="J13" s="73">
        <v>30</v>
      </c>
      <c r="K13" s="74"/>
      <c r="L13" s="66">
        <v>1</v>
      </c>
      <c r="M13" s="66" t="s">
        <v>327</v>
      </c>
      <c r="N13" s="97"/>
      <c r="O13" s="97"/>
      <c r="P13" s="98"/>
    </row>
    <row r="14" spans="1:16" ht="12.75">
      <c r="A14" s="88" t="s">
        <v>334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6" ht="12.75" customHeight="1">
      <c r="A15" s="66"/>
      <c r="B15" s="96" t="str">
        <f>HYPERLINK("http://rucoecom.danfoss.com/online/index.html?cartCodes="&amp;C15,C15)</f>
        <v>004H7326</v>
      </c>
      <c r="C15" s="72" t="s">
        <v>335</v>
      </c>
      <c r="D15" s="66" t="s">
        <v>336</v>
      </c>
      <c r="E15" s="99">
        <v>10</v>
      </c>
      <c r="F15" s="66">
        <v>620</v>
      </c>
      <c r="G15" s="66">
        <v>180</v>
      </c>
      <c r="H15" s="99">
        <v>279</v>
      </c>
      <c r="I15" s="99">
        <v>0.67</v>
      </c>
      <c r="J15" s="99">
        <v>38.82</v>
      </c>
      <c r="K15" s="74" t="s">
        <v>337</v>
      </c>
      <c r="L15" s="66">
        <v>1</v>
      </c>
      <c r="M15" s="100" t="s">
        <v>338</v>
      </c>
      <c r="N15" s="97" t="s">
        <v>213</v>
      </c>
      <c r="O15" s="97" t="s">
        <v>213</v>
      </c>
      <c r="P15" s="98"/>
    </row>
    <row r="16" spans="1:16" ht="12.75">
      <c r="A16" s="66"/>
      <c r="B16" s="96" t="str">
        <f>HYPERLINK("http://rucoecom.danfoss.com/online/index.html?cartCodes="&amp;C16,C16)</f>
        <v>004H7327</v>
      </c>
      <c r="C16" s="72" t="s">
        <v>339</v>
      </c>
      <c r="D16" s="66" t="s">
        <v>336</v>
      </c>
      <c r="E16" s="99">
        <v>20</v>
      </c>
      <c r="F16" s="66">
        <v>620</v>
      </c>
      <c r="G16" s="66">
        <v>180</v>
      </c>
      <c r="H16" s="99">
        <v>279</v>
      </c>
      <c r="I16" s="99">
        <v>1.34</v>
      </c>
      <c r="J16" s="99">
        <v>40.88</v>
      </c>
      <c r="K16" s="74"/>
      <c r="L16" s="66">
        <v>1</v>
      </c>
      <c r="M16" s="100" t="s">
        <v>338</v>
      </c>
      <c r="N16" s="97"/>
      <c r="O16" s="97"/>
      <c r="P16" s="98"/>
    </row>
    <row r="17" spans="1:16" ht="12.75">
      <c r="A17" s="66"/>
      <c r="B17" s="96" t="str">
        <f>HYPERLINK("http://rucoecom.danfoss.com/online/index.html?cartCodes="&amp;C17,C17)</f>
        <v>004H7328</v>
      </c>
      <c r="C17" s="72" t="s">
        <v>340</v>
      </c>
      <c r="D17" s="66" t="s">
        <v>336</v>
      </c>
      <c r="E17" s="99">
        <v>30</v>
      </c>
      <c r="F17" s="66">
        <v>620</v>
      </c>
      <c r="G17" s="66">
        <v>180</v>
      </c>
      <c r="H17" s="99">
        <v>279</v>
      </c>
      <c r="I17" s="99">
        <v>2.01</v>
      </c>
      <c r="J17" s="99">
        <v>42.94</v>
      </c>
      <c r="K17" s="74"/>
      <c r="L17" s="66">
        <v>1</v>
      </c>
      <c r="M17" s="100" t="s">
        <v>338</v>
      </c>
      <c r="N17" s="97"/>
      <c r="O17" s="97"/>
      <c r="P17" s="98"/>
    </row>
    <row r="18" spans="1:16" ht="12.75">
      <c r="A18" s="66"/>
      <c r="B18" s="96" t="str">
        <f>HYPERLINK("http://rucoecom.danfoss.com/online/index.html?cartCodes="&amp;C18,C18)</f>
        <v>004H7329</v>
      </c>
      <c r="C18" s="72" t="s">
        <v>341</v>
      </c>
      <c r="D18" s="66" t="s">
        <v>336</v>
      </c>
      <c r="E18" s="99">
        <v>40</v>
      </c>
      <c r="F18" s="66">
        <v>620</v>
      </c>
      <c r="G18" s="66">
        <v>180</v>
      </c>
      <c r="H18" s="99">
        <v>279</v>
      </c>
      <c r="I18" s="99">
        <v>2.68</v>
      </c>
      <c r="J18" s="99">
        <v>45</v>
      </c>
      <c r="K18" s="74"/>
      <c r="L18" s="66">
        <v>1</v>
      </c>
      <c r="M18" s="100" t="s">
        <v>338</v>
      </c>
      <c r="N18" s="97"/>
      <c r="O18" s="97"/>
      <c r="P18" s="98"/>
    </row>
    <row r="19" spans="1:16" ht="12.75" customHeight="1">
      <c r="A19" s="66"/>
      <c r="B19" s="96" t="str">
        <f>HYPERLINK("http://rucoecom.danfoss.com/online/index.html?cartCodes="&amp;C19,C19)</f>
        <v>004H7330</v>
      </c>
      <c r="C19" s="72" t="s">
        <v>342</v>
      </c>
      <c r="D19" s="66" t="s">
        <v>336</v>
      </c>
      <c r="E19" s="99">
        <v>50</v>
      </c>
      <c r="F19" s="66">
        <v>620</v>
      </c>
      <c r="G19" s="66">
        <v>180</v>
      </c>
      <c r="H19" s="99">
        <v>379</v>
      </c>
      <c r="I19" s="99">
        <v>3.35</v>
      </c>
      <c r="J19" s="99">
        <v>48.88</v>
      </c>
      <c r="K19" s="74"/>
      <c r="L19" s="66">
        <v>1</v>
      </c>
      <c r="M19" s="100" t="s">
        <v>338</v>
      </c>
      <c r="N19" s="97"/>
      <c r="O19" s="97"/>
      <c r="P19" s="98"/>
    </row>
    <row r="20" spans="1:16" ht="12.75">
      <c r="A20" s="66"/>
      <c r="B20" s="96" t="str">
        <f>HYPERLINK("http://rucoecom.danfoss.com/online/index.html?cartCodes="&amp;C20,C20)</f>
        <v>004H7331</v>
      </c>
      <c r="C20" s="72" t="s">
        <v>343</v>
      </c>
      <c r="D20" s="66" t="s">
        <v>336</v>
      </c>
      <c r="E20" s="99">
        <v>60</v>
      </c>
      <c r="F20" s="66">
        <v>620</v>
      </c>
      <c r="G20" s="66">
        <v>180</v>
      </c>
      <c r="H20" s="99">
        <v>379</v>
      </c>
      <c r="I20" s="99">
        <v>4.02</v>
      </c>
      <c r="J20" s="99">
        <v>50.94</v>
      </c>
      <c r="K20" s="74"/>
      <c r="L20" s="66">
        <v>1</v>
      </c>
      <c r="M20" s="100" t="s">
        <v>338</v>
      </c>
      <c r="N20" s="97"/>
      <c r="O20" s="97"/>
      <c r="P20" s="98"/>
    </row>
    <row r="21" spans="1:16" ht="14.25" customHeight="1">
      <c r="A21" s="66"/>
      <c r="B21" s="96" t="str">
        <f>HYPERLINK("http://rucoecom.danfoss.com/online/index.html?cartCodes="&amp;C21,C21)</f>
        <v>004H7332</v>
      </c>
      <c r="C21" s="72" t="s">
        <v>344</v>
      </c>
      <c r="D21" s="66" t="s">
        <v>336</v>
      </c>
      <c r="E21" s="99">
        <v>70</v>
      </c>
      <c r="F21" s="66">
        <v>620</v>
      </c>
      <c r="G21" s="66">
        <v>180</v>
      </c>
      <c r="H21" s="99">
        <v>379</v>
      </c>
      <c r="I21" s="99">
        <v>4.69</v>
      </c>
      <c r="J21" s="99">
        <v>53</v>
      </c>
      <c r="K21" s="74"/>
      <c r="L21" s="66">
        <v>1</v>
      </c>
      <c r="M21" s="100" t="s">
        <v>338</v>
      </c>
      <c r="N21" s="97"/>
      <c r="O21" s="97"/>
      <c r="P21" s="98"/>
    </row>
    <row r="22" spans="1:16" ht="12.75">
      <c r="A22" s="66"/>
      <c r="B22" s="96" t="str">
        <f>HYPERLINK("http://rucoecom.danfoss.com/online/index.html?cartCodes="&amp;C22,C22)</f>
        <v>004H7333</v>
      </c>
      <c r="C22" s="72" t="s">
        <v>345</v>
      </c>
      <c r="D22" s="66" t="s">
        <v>336</v>
      </c>
      <c r="E22" s="99">
        <v>80</v>
      </c>
      <c r="F22" s="66">
        <v>620</v>
      </c>
      <c r="G22" s="66">
        <v>180</v>
      </c>
      <c r="H22" s="99">
        <v>526</v>
      </c>
      <c r="I22" s="99">
        <v>5.36</v>
      </c>
      <c r="J22" s="99">
        <v>55.88</v>
      </c>
      <c r="K22" s="74"/>
      <c r="L22" s="66">
        <v>1</v>
      </c>
      <c r="M22" s="100" t="s">
        <v>338</v>
      </c>
      <c r="N22" s="97"/>
      <c r="O22" s="97"/>
      <c r="P22" s="98"/>
    </row>
    <row r="23" spans="1:16" ht="12.75">
      <c r="A23" s="66"/>
      <c r="B23" s="96" t="str">
        <f>HYPERLINK("http://rucoecom.danfoss.com/online/index.html?cartCodes="&amp;C23,C23)</f>
        <v>004H7334</v>
      </c>
      <c r="C23" s="72" t="s">
        <v>346</v>
      </c>
      <c r="D23" s="66" t="s">
        <v>336</v>
      </c>
      <c r="E23" s="99">
        <v>90</v>
      </c>
      <c r="F23" s="66">
        <v>620</v>
      </c>
      <c r="G23" s="66">
        <v>180</v>
      </c>
      <c r="H23" s="99">
        <v>526</v>
      </c>
      <c r="I23" s="99">
        <v>6.03</v>
      </c>
      <c r="J23" s="99">
        <v>57.94</v>
      </c>
      <c r="K23" s="74"/>
      <c r="L23" s="66">
        <v>1</v>
      </c>
      <c r="M23" s="100" t="s">
        <v>338</v>
      </c>
      <c r="N23" s="97"/>
      <c r="O23" s="97"/>
      <c r="P23" s="98"/>
    </row>
    <row r="24" spans="1:16" ht="12.75">
      <c r="A24" s="66"/>
      <c r="B24" s="96" t="str">
        <f>HYPERLINK("http://rucoecom.danfoss.com/online/index.html?cartCodes="&amp;C24,C24)</f>
        <v>004H7335</v>
      </c>
      <c r="C24" s="72" t="s">
        <v>347</v>
      </c>
      <c r="D24" s="66" t="s">
        <v>336</v>
      </c>
      <c r="E24" s="99">
        <v>100</v>
      </c>
      <c r="F24" s="66">
        <v>620</v>
      </c>
      <c r="G24" s="66">
        <v>180</v>
      </c>
      <c r="H24" s="99">
        <v>526</v>
      </c>
      <c r="I24" s="99">
        <v>6.7</v>
      </c>
      <c r="J24" s="99">
        <v>60</v>
      </c>
      <c r="K24" s="74"/>
      <c r="L24" s="66">
        <v>1</v>
      </c>
      <c r="M24" s="100" t="s">
        <v>338</v>
      </c>
      <c r="N24" s="97"/>
      <c r="O24" s="97"/>
      <c r="P24" s="98"/>
    </row>
    <row r="25" spans="1:16" ht="12.75">
      <c r="A25" s="88" t="s">
        <v>348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1:16" ht="12.75" customHeight="1">
      <c r="A26" s="66"/>
      <c r="B26" s="96" t="str">
        <f>HYPERLINK("http://rucoecom.danfoss.com/online/index.html?cartCodes="&amp;C26,C26)</f>
        <v>004H7338</v>
      </c>
      <c r="C26" s="72" t="s">
        <v>349</v>
      </c>
      <c r="D26" s="66" t="s">
        <v>336</v>
      </c>
      <c r="E26" s="99">
        <v>10</v>
      </c>
      <c r="F26" s="66">
        <v>620</v>
      </c>
      <c r="G26" s="66">
        <v>180</v>
      </c>
      <c r="H26" s="99">
        <v>279</v>
      </c>
      <c r="I26" s="99">
        <v>0.67</v>
      </c>
      <c r="J26" s="99">
        <v>38.82</v>
      </c>
      <c r="K26" s="74" t="s">
        <v>350</v>
      </c>
      <c r="L26" s="66">
        <v>1</v>
      </c>
      <c r="M26" s="100" t="s">
        <v>338</v>
      </c>
      <c r="N26" s="97" t="s">
        <v>213</v>
      </c>
      <c r="O26" s="97" t="s">
        <v>213</v>
      </c>
      <c r="P26" s="98"/>
    </row>
    <row r="27" spans="1:16" ht="12.75">
      <c r="A27" s="66"/>
      <c r="B27" s="96" t="str">
        <f>HYPERLINK("http://rucoecom.danfoss.com/online/index.html?cartCodes="&amp;C27,C27)</f>
        <v>004H7339</v>
      </c>
      <c r="C27" s="72" t="s">
        <v>351</v>
      </c>
      <c r="D27" s="66" t="s">
        <v>336</v>
      </c>
      <c r="E27" s="99">
        <v>20</v>
      </c>
      <c r="F27" s="66">
        <v>620</v>
      </c>
      <c r="G27" s="66">
        <v>180</v>
      </c>
      <c r="H27" s="99">
        <v>279</v>
      </c>
      <c r="I27" s="99">
        <v>1.34</v>
      </c>
      <c r="J27" s="99">
        <v>40.88</v>
      </c>
      <c r="K27" s="74"/>
      <c r="L27" s="66">
        <v>1</v>
      </c>
      <c r="M27" s="100" t="s">
        <v>338</v>
      </c>
      <c r="N27" s="97"/>
      <c r="O27" s="97"/>
      <c r="P27" s="98"/>
    </row>
    <row r="28" spans="1:16" ht="12.75">
      <c r="A28" s="66"/>
      <c r="B28" s="96" t="str">
        <f>HYPERLINK("http://rucoecom.danfoss.com/online/index.html?cartCodes="&amp;C28,C28)</f>
        <v>004H7340</v>
      </c>
      <c r="C28" s="72" t="s">
        <v>352</v>
      </c>
      <c r="D28" s="66" t="s">
        <v>336</v>
      </c>
      <c r="E28" s="99">
        <v>30</v>
      </c>
      <c r="F28" s="66">
        <v>620</v>
      </c>
      <c r="G28" s="66">
        <v>180</v>
      </c>
      <c r="H28" s="99">
        <v>279</v>
      </c>
      <c r="I28" s="99">
        <v>2.01</v>
      </c>
      <c r="J28" s="99">
        <v>42.94</v>
      </c>
      <c r="K28" s="74"/>
      <c r="L28" s="66">
        <v>1</v>
      </c>
      <c r="M28" s="100" t="s">
        <v>338</v>
      </c>
      <c r="N28" s="97"/>
      <c r="O28" s="97"/>
      <c r="P28" s="98"/>
    </row>
    <row r="29" spans="1:16" ht="12.75">
      <c r="A29" s="66"/>
      <c r="B29" s="96" t="str">
        <f>HYPERLINK("http://rucoecom.danfoss.com/online/index.html?cartCodes="&amp;C29,C29)</f>
        <v>004H7341</v>
      </c>
      <c r="C29" s="72" t="s">
        <v>353</v>
      </c>
      <c r="D29" s="66" t="s">
        <v>336</v>
      </c>
      <c r="E29" s="99">
        <v>40</v>
      </c>
      <c r="F29" s="66">
        <v>620</v>
      </c>
      <c r="G29" s="66">
        <v>180</v>
      </c>
      <c r="H29" s="99">
        <v>279</v>
      </c>
      <c r="I29" s="99">
        <v>2.68</v>
      </c>
      <c r="J29" s="99">
        <v>45</v>
      </c>
      <c r="K29" s="74"/>
      <c r="L29" s="66">
        <v>1</v>
      </c>
      <c r="M29" s="100" t="s">
        <v>338</v>
      </c>
      <c r="N29" s="97"/>
      <c r="O29" s="97"/>
      <c r="P29" s="98"/>
    </row>
    <row r="30" spans="1:16" ht="12.75">
      <c r="A30" s="66"/>
      <c r="B30" s="96" t="str">
        <f>HYPERLINK("http://rucoecom.danfoss.com/online/index.html?cartCodes="&amp;C30,C30)</f>
        <v>004H7342</v>
      </c>
      <c r="C30" s="72" t="s">
        <v>354</v>
      </c>
      <c r="D30" s="66" t="s">
        <v>336</v>
      </c>
      <c r="E30" s="99">
        <v>50</v>
      </c>
      <c r="F30" s="66">
        <v>620</v>
      </c>
      <c r="G30" s="66">
        <v>180</v>
      </c>
      <c r="H30" s="99">
        <v>379</v>
      </c>
      <c r="I30" s="99">
        <v>3.35</v>
      </c>
      <c r="J30" s="99">
        <v>48.88</v>
      </c>
      <c r="K30" s="74"/>
      <c r="L30" s="66">
        <v>1</v>
      </c>
      <c r="M30" s="100" t="s">
        <v>338</v>
      </c>
      <c r="N30" s="97"/>
      <c r="O30" s="97"/>
      <c r="P30" s="98"/>
    </row>
    <row r="31" spans="1:16" ht="12.75" customHeight="1">
      <c r="A31" s="66"/>
      <c r="B31" s="96" t="str">
        <f>HYPERLINK("http://rucoecom.danfoss.com/online/index.html?cartCodes="&amp;C31,C31)</f>
        <v>004H7343</v>
      </c>
      <c r="C31" s="72" t="s">
        <v>355</v>
      </c>
      <c r="D31" s="66" t="s">
        <v>336</v>
      </c>
      <c r="E31" s="99">
        <v>60</v>
      </c>
      <c r="F31" s="66">
        <v>620</v>
      </c>
      <c r="G31" s="66">
        <v>180</v>
      </c>
      <c r="H31" s="99">
        <v>379</v>
      </c>
      <c r="I31" s="99">
        <v>4.02</v>
      </c>
      <c r="J31" s="99">
        <v>50.94</v>
      </c>
      <c r="K31" s="74"/>
      <c r="L31" s="66">
        <v>1</v>
      </c>
      <c r="M31" s="100" t="s">
        <v>338</v>
      </c>
      <c r="N31" s="97"/>
      <c r="O31" s="97"/>
      <c r="P31" s="98"/>
    </row>
    <row r="32" spans="1:16" ht="12.75">
      <c r="A32" s="66"/>
      <c r="B32" s="96" t="str">
        <f>HYPERLINK("http://rucoecom.danfoss.com/online/index.html?cartCodes="&amp;C32,C32)</f>
        <v>004H7344</v>
      </c>
      <c r="C32" s="72" t="s">
        <v>356</v>
      </c>
      <c r="D32" s="66" t="s">
        <v>336</v>
      </c>
      <c r="E32" s="99">
        <v>70</v>
      </c>
      <c r="F32" s="66">
        <v>620</v>
      </c>
      <c r="G32" s="66">
        <v>180</v>
      </c>
      <c r="H32" s="99">
        <v>379</v>
      </c>
      <c r="I32" s="99">
        <v>4.69</v>
      </c>
      <c r="J32" s="99">
        <v>53</v>
      </c>
      <c r="K32" s="74"/>
      <c r="L32" s="66">
        <v>1</v>
      </c>
      <c r="M32" s="100" t="s">
        <v>338</v>
      </c>
      <c r="N32" s="97"/>
      <c r="O32" s="97"/>
      <c r="P32" s="98"/>
    </row>
    <row r="33" spans="1:16" ht="12.75">
      <c r="A33" s="66"/>
      <c r="B33" s="96" t="str">
        <f>HYPERLINK("http://rucoecom.danfoss.com/online/index.html?cartCodes="&amp;C33,C33)</f>
        <v>004H7345</v>
      </c>
      <c r="C33" s="72" t="s">
        <v>357</v>
      </c>
      <c r="D33" s="66" t="s">
        <v>336</v>
      </c>
      <c r="E33" s="99">
        <v>80</v>
      </c>
      <c r="F33" s="66">
        <v>620</v>
      </c>
      <c r="G33" s="66">
        <v>180</v>
      </c>
      <c r="H33" s="99">
        <v>526</v>
      </c>
      <c r="I33" s="99">
        <v>5.36</v>
      </c>
      <c r="J33" s="99">
        <v>55.88</v>
      </c>
      <c r="K33" s="74"/>
      <c r="L33" s="66">
        <v>1</v>
      </c>
      <c r="M33" s="100" t="s">
        <v>338</v>
      </c>
      <c r="N33" s="97"/>
      <c r="O33" s="97"/>
      <c r="P33" s="98"/>
    </row>
    <row r="34" spans="1:16" ht="12.75">
      <c r="A34" s="66"/>
      <c r="B34" s="96" t="str">
        <f>HYPERLINK("http://rucoecom.danfoss.com/online/index.html?cartCodes="&amp;C34,C34)</f>
        <v>004H7346</v>
      </c>
      <c r="C34" s="72" t="s">
        <v>358</v>
      </c>
      <c r="D34" s="66" t="s">
        <v>336</v>
      </c>
      <c r="E34" s="99">
        <v>90</v>
      </c>
      <c r="F34" s="66">
        <v>620</v>
      </c>
      <c r="G34" s="66">
        <v>180</v>
      </c>
      <c r="H34" s="99">
        <v>526</v>
      </c>
      <c r="I34" s="99">
        <v>6.03</v>
      </c>
      <c r="J34" s="99">
        <v>57.94</v>
      </c>
      <c r="K34" s="74"/>
      <c r="L34" s="66">
        <v>1</v>
      </c>
      <c r="M34" s="100" t="s">
        <v>338</v>
      </c>
      <c r="N34" s="97"/>
      <c r="O34" s="97"/>
      <c r="P34" s="98"/>
    </row>
    <row r="35" spans="1:16" ht="12.75">
      <c r="A35" s="66"/>
      <c r="B35" s="96" t="str">
        <f>HYPERLINK("http://rucoecom.danfoss.com/online/index.html?cartCodes="&amp;C35,C35)</f>
        <v>004H7347</v>
      </c>
      <c r="C35" s="72" t="s">
        <v>359</v>
      </c>
      <c r="D35" s="66" t="s">
        <v>336</v>
      </c>
      <c r="E35" s="99">
        <v>100</v>
      </c>
      <c r="F35" s="66">
        <v>620</v>
      </c>
      <c r="G35" s="66">
        <v>180</v>
      </c>
      <c r="H35" s="99">
        <v>526</v>
      </c>
      <c r="I35" s="99">
        <v>6.7</v>
      </c>
      <c r="J35" s="99">
        <v>60</v>
      </c>
      <c r="K35" s="74"/>
      <c r="L35" s="66">
        <v>1</v>
      </c>
      <c r="M35" s="100" t="s">
        <v>338</v>
      </c>
      <c r="N35" s="97"/>
      <c r="O35" s="97"/>
      <c r="P35" s="98"/>
    </row>
    <row r="36" spans="1:16" ht="12.75">
      <c r="A36" s="88" t="s">
        <v>360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2.75" customHeight="1">
      <c r="A37" s="66"/>
      <c r="B37" s="96" t="str">
        <f>HYPERLINK("http://rucoecom.danfoss.com/online/index.html?cartCodes="&amp;C37,C37)</f>
        <v>004H7350</v>
      </c>
      <c r="C37" s="72" t="s">
        <v>361</v>
      </c>
      <c r="D37" s="66" t="s">
        <v>336</v>
      </c>
      <c r="E37" s="99">
        <v>10</v>
      </c>
      <c r="F37" s="66">
        <v>620</v>
      </c>
      <c r="G37" s="66">
        <v>180</v>
      </c>
      <c r="H37" s="99">
        <v>279</v>
      </c>
      <c r="I37" s="99">
        <v>0.67</v>
      </c>
      <c r="J37" s="99">
        <v>38.82</v>
      </c>
      <c r="K37" s="74" t="s">
        <v>362</v>
      </c>
      <c r="L37" s="66">
        <v>1</v>
      </c>
      <c r="M37" s="100" t="s">
        <v>338</v>
      </c>
      <c r="N37" s="97" t="s">
        <v>213</v>
      </c>
      <c r="O37" s="97" t="s">
        <v>213</v>
      </c>
      <c r="P37" s="98"/>
    </row>
    <row r="38" spans="1:16" ht="12.75">
      <c r="A38" s="66"/>
      <c r="B38" s="96" t="str">
        <f>HYPERLINK("http://rucoecom.danfoss.com/online/index.html?cartCodes="&amp;C38,C38)</f>
        <v>004H7351</v>
      </c>
      <c r="C38" s="72" t="s">
        <v>363</v>
      </c>
      <c r="D38" s="66" t="s">
        <v>336</v>
      </c>
      <c r="E38" s="99">
        <v>20</v>
      </c>
      <c r="F38" s="66">
        <v>620</v>
      </c>
      <c r="G38" s="66">
        <v>180</v>
      </c>
      <c r="H38" s="99">
        <v>279</v>
      </c>
      <c r="I38" s="99">
        <v>1.34</v>
      </c>
      <c r="J38" s="99">
        <v>40.88</v>
      </c>
      <c r="K38" s="74"/>
      <c r="L38" s="66">
        <v>1</v>
      </c>
      <c r="M38" s="100" t="s">
        <v>338</v>
      </c>
      <c r="N38" s="97"/>
      <c r="O38" s="97"/>
      <c r="P38" s="98"/>
    </row>
    <row r="39" spans="1:16" ht="12.75">
      <c r="A39" s="66"/>
      <c r="B39" s="96" t="str">
        <f>HYPERLINK("http://rucoecom.danfoss.com/online/index.html?cartCodes="&amp;C39,C39)</f>
        <v>004H7352</v>
      </c>
      <c r="C39" s="72" t="s">
        <v>364</v>
      </c>
      <c r="D39" s="66" t="s">
        <v>336</v>
      </c>
      <c r="E39" s="99">
        <v>30</v>
      </c>
      <c r="F39" s="66">
        <v>620</v>
      </c>
      <c r="G39" s="66">
        <v>180</v>
      </c>
      <c r="H39" s="99">
        <v>279</v>
      </c>
      <c r="I39" s="99">
        <v>2.01</v>
      </c>
      <c r="J39" s="99">
        <v>42.94</v>
      </c>
      <c r="K39" s="74"/>
      <c r="L39" s="66">
        <v>1</v>
      </c>
      <c r="M39" s="100" t="s">
        <v>338</v>
      </c>
      <c r="N39" s="97"/>
      <c r="O39" s="97"/>
      <c r="P39" s="98"/>
    </row>
    <row r="40" spans="1:16" ht="12.75">
      <c r="A40" s="66"/>
      <c r="B40" s="96" t="str">
        <f>HYPERLINK("http://rucoecom.danfoss.com/online/index.html?cartCodes="&amp;C40,C40)</f>
        <v>004H7353</v>
      </c>
      <c r="C40" s="72" t="s">
        <v>365</v>
      </c>
      <c r="D40" s="66" t="s">
        <v>336</v>
      </c>
      <c r="E40" s="99">
        <v>40</v>
      </c>
      <c r="F40" s="66">
        <v>620</v>
      </c>
      <c r="G40" s="66">
        <v>180</v>
      </c>
      <c r="H40" s="99">
        <v>279</v>
      </c>
      <c r="I40" s="99">
        <v>2.68</v>
      </c>
      <c r="J40" s="99">
        <v>45</v>
      </c>
      <c r="K40" s="74"/>
      <c r="L40" s="66">
        <v>1</v>
      </c>
      <c r="M40" s="100" t="s">
        <v>338</v>
      </c>
      <c r="N40" s="97"/>
      <c r="O40" s="97"/>
      <c r="P40" s="98"/>
    </row>
    <row r="41" spans="1:16" ht="12.75">
      <c r="A41" s="66"/>
      <c r="B41" s="96" t="str">
        <f>HYPERLINK("http://rucoecom.danfoss.com/online/index.html?cartCodes="&amp;C41,C41)</f>
        <v>004H7354</v>
      </c>
      <c r="C41" s="72" t="s">
        <v>366</v>
      </c>
      <c r="D41" s="66" t="s">
        <v>336</v>
      </c>
      <c r="E41" s="99">
        <v>50</v>
      </c>
      <c r="F41" s="66">
        <v>620</v>
      </c>
      <c r="G41" s="66">
        <v>180</v>
      </c>
      <c r="H41" s="99">
        <v>379</v>
      </c>
      <c r="I41" s="99">
        <v>3.35</v>
      </c>
      <c r="J41" s="99">
        <v>48.88</v>
      </c>
      <c r="K41" s="74"/>
      <c r="L41" s="66">
        <v>1</v>
      </c>
      <c r="M41" s="100" t="s">
        <v>338</v>
      </c>
      <c r="N41" s="97"/>
      <c r="O41" s="97"/>
      <c r="P41" s="98"/>
    </row>
    <row r="42" spans="1:16" ht="12.75">
      <c r="A42" s="66"/>
      <c r="B42" s="96" t="str">
        <f>HYPERLINK("http://rucoecom.danfoss.com/online/index.html?cartCodes="&amp;C42,C42)</f>
        <v>004H7355</v>
      </c>
      <c r="C42" s="72" t="s">
        <v>367</v>
      </c>
      <c r="D42" s="66" t="s">
        <v>336</v>
      </c>
      <c r="E42" s="99">
        <v>60</v>
      </c>
      <c r="F42" s="66">
        <v>620</v>
      </c>
      <c r="G42" s="66">
        <v>180</v>
      </c>
      <c r="H42" s="99">
        <v>379</v>
      </c>
      <c r="I42" s="99">
        <v>4.02</v>
      </c>
      <c r="J42" s="99">
        <v>50.94</v>
      </c>
      <c r="K42" s="74"/>
      <c r="L42" s="66">
        <v>1</v>
      </c>
      <c r="M42" s="100" t="s">
        <v>338</v>
      </c>
      <c r="N42" s="97"/>
      <c r="O42" s="97"/>
      <c r="P42" s="98"/>
    </row>
    <row r="43" spans="1:16" ht="12.75">
      <c r="A43" s="66"/>
      <c r="B43" s="96" t="str">
        <f>HYPERLINK("http://rucoecom.danfoss.com/online/index.html?cartCodes="&amp;C43,C43)</f>
        <v>004H7356</v>
      </c>
      <c r="C43" s="72" t="s">
        <v>368</v>
      </c>
      <c r="D43" s="66" t="s">
        <v>336</v>
      </c>
      <c r="E43" s="99">
        <v>70</v>
      </c>
      <c r="F43" s="66">
        <v>620</v>
      </c>
      <c r="G43" s="66">
        <v>180</v>
      </c>
      <c r="H43" s="99">
        <v>379</v>
      </c>
      <c r="I43" s="99">
        <v>4.69</v>
      </c>
      <c r="J43" s="99">
        <v>53</v>
      </c>
      <c r="K43" s="74"/>
      <c r="L43" s="66">
        <v>1</v>
      </c>
      <c r="M43" s="100" t="s">
        <v>338</v>
      </c>
      <c r="N43" s="97"/>
      <c r="O43" s="97"/>
      <c r="P43" s="98"/>
    </row>
    <row r="44" spans="1:16" ht="12.75">
      <c r="A44" s="66"/>
      <c r="B44" s="96" t="str">
        <f>HYPERLINK("http://rucoecom.danfoss.com/online/index.html?cartCodes="&amp;C44,C44)</f>
        <v>004H7357</v>
      </c>
      <c r="C44" s="72" t="s">
        <v>369</v>
      </c>
      <c r="D44" s="66" t="s">
        <v>336</v>
      </c>
      <c r="E44" s="99">
        <v>80</v>
      </c>
      <c r="F44" s="66">
        <v>620</v>
      </c>
      <c r="G44" s="66">
        <v>180</v>
      </c>
      <c r="H44" s="99">
        <v>526</v>
      </c>
      <c r="I44" s="99">
        <v>5.36</v>
      </c>
      <c r="J44" s="99">
        <v>55.88</v>
      </c>
      <c r="K44" s="74"/>
      <c r="L44" s="66">
        <v>1</v>
      </c>
      <c r="M44" s="100" t="s">
        <v>338</v>
      </c>
      <c r="N44" s="97"/>
      <c r="O44" s="97"/>
      <c r="P44" s="98"/>
    </row>
    <row r="45" spans="1:16" ht="12.75">
      <c r="A45" s="66"/>
      <c r="B45" s="96" t="str">
        <f>HYPERLINK("http://rucoecom.danfoss.com/online/index.html?cartCodes="&amp;C45,C45)</f>
        <v>004H7358</v>
      </c>
      <c r="C45" s="72" t="s">
        <v>370</v>
      </c>
      <c r="D45" s="66" t="s">
        <v>336</v>
      </c>
      <c r="E45" s="99">
        <v>90</v>
      </c>
      <c r="F45" s="66">
        <v>620</v>
      </c>
      <c r="G45" s="66">
        <v>180</v>
      </c>
      <c r="H45" s="99">
        <v>526</v>
      </c>
      <c r="I45" s="99">
        <v>6.03</v>
      </c>
      <c r="J45" s="99">
        <v>57.94</v>
      </c>
      <c r="K45" s="74"/>
      <c r="L45" s="66">
        <v>1</v>
      </c>
      <c r="M45" s="100" t="s">
        <v>338</v>
      </c>
      <c r="N45" s="97"/>
      <c r="O45" s="97"/>
      <c r="P45" s="98"/>
    </row>
    <row r="46" spans="1:16" ht="12.75" customHeight="1">
      <c r="A46" s="66"/>
      <c r="B46" s="96" t="str">
        <f>HYPERLINK("http://rucoecom.danfoss.com/online/index.html?cartCodes="&amp;C46,C46)</f>
        <v>004H7359</v>
      </c>
      <c r="C46" s="72" t="s">
        <v>371</v>
      </c>
      <c r="D46" s="66" t="s">
        <v>336</v>
      </c>
      <c r="E46" s="99">
        <v>100</v>
      </c>
      <c r="F46" s="66">
        <v>620</v>
      </c>
      <c r="G46" s="66">
        <v>180</v>
      </c>
      <c r="H46" s="99">
        <v>526</v>
      </c>
      <c r="I46" s="99">
        <v>6.7</v>
      </c>
      <c r="J46" s="99">
        <v>60</v>
      </c>
      <c r="K46" s="74"/>
      <c r="L46" s="66">
        <v>1</v>
      </c>
      <c r="M46" s="100" t="s">
        <v>338</v>
      </c>
      <c r="N46" s="97"/>
      <c r="O46" s="97"/>
      <c r="P46" s="98"/>
    </row>
    <row r="47" spans="1:16" s="30" customFormat="1" ht="12.75" customHeight="1">
      <c r="A47" s="101" t="s">
        <v>372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1:16" s="30" customFormat="1" ht="12.75" customHeight="1">
      <c r="A48" s="80"/>
      <c r="B48" s="102" t="str">
        <f>HYPERLINK("http://rucoecom.danfoss.com/online/index.html?cartCodes="&amp;C48,C48)</f>
        <v>079B1031</v>
      </c>
      <c r="C48" s="79" t="s">
        <v>373</v>
      </c>
      <c r="D48" s="80" t="s">
        <v>374</v>
      </c>
      <c r="E48" s="103">
        <v>20</v>
      </c>
      <c r="F48" s="80">
        <v>765</v>
      </c>
      <c r="G48" s="80">
        <v>304</v>
      </c>
      <c r="H48" s="103">
        <v>582.5</v>
      </c>
      <c r="I48" s="103">
        <v>3.14</v>
      </c>
      <c r="J48" s="103">
        <v>98.18</v>
      </c>
      <c r="K48" s="81" t="s">
        <v>375</v>
      </c>
      <c r="L48" s="80">
        <v>1</v>
      </c>
      <c r="M48" s="104" t="s">
        <v>338</v>
      </c>
      <c r="N48" s="105" t="s">
        <v>213</v>
      </c>
      <c r="O48" s="105" t="s">
        <v>213</v>
      </c>
      <c r="P48" s="106"/>
    </row>
    <row r="49" spans="1:16" s="30" customFormat="1" ht="12.75" customHeight="1">
      <c r="A49" s="80"/>
      <c r="B49" s="102" t="str">
        <f>HYPERLINK("http://rucoecom.danfoss.com/online/index.html?cartCodes="&amp;C49,C49)</f>
        <v>079B1032</v>
      </c>
      <c r="C49" s="79" t="s">
        <v>376</v>
      </c>
      <c r="D49" s="80" t="s">
        <v>374</v>
      </c>
      <c r="E49" s="103">
        <v>30</v>
      </c>
      <c r="F49" s="80">
        <v>765</v>
      </c>
      <c r="G49" s="80">
        <v>304</v>
      </c>
      <c r="H49" s="103">
        <v>582.5</v>
      </c>
      <c r="I49" s="103">
        <v>4.71</v>
      </c>
      <c r="J49" s="103">
        <v>103.92</v>
      </c>
      <c r="K49" s="81"/>
      <c r="L49" s="80">
        <v>1</v>
      </c>
      <c r="M49" s="104" t="s">
        <v>338</v>
      </c>
      <c r="N49" s="105"/>
      <c r="O49" s="105"/>
      <c r="P49" s="106"/>
    </row>
    <row r="50" spans="1:16" s="30" customFormat="1" ht="12.75" customHeight="1">
      <c r="A50" s="80"/>
      <c r="B50" s="102" t="str">
        <f>HYPERLINK("http://rucoecom.danfoss.com/online/index.html?cartCodes="&amp;C50,C50)</f>
        <v>079B1033</v>
      </c>
      <c r="C50" s="79" t="s">
        <v>377</v>
      </c>
      <c r="D50" s="80" t="s">
        <v>374</v>
      </c>
      <c r="E50" s="103">
        <v>40</v>
      </c>
      <c r="F50" s="80">
        <v>765</v>
      </c>
      <c r="G50" s="80">
        <v>304</v>
      </c>
      <c r="H50" s="103">
        <v>582.5</v>
      </c>
      <c r="I50" s="103">
        <v>6.28</v>
      </c>
      <c r="J50" s="103">
        <v>108.36</v>
      </c>
      <c r="K50" s="81"/>
      <c r="L50" s="80">
        <v>1</v>
      </c>
      <c r="M50" s="104" t="s">
        <v>338</v>
      </c>
      <c r="N50" s="105"/>
      <c r="O50" s="105"/>
      <c r="P50" s="106"/>
    </row>
    <row r="51" spans="1:16" s="30" customFormat="1" ht="12.75" customHeight="1">
      <c r="A51" s="80"/>
      <c r="B51" s="102" t="str">
        <f>HYPERLINK("http://rucoecom.danfoss.com/online/index.html?cartCodes="&amp;C51,C51)</f>
        <v>079B1034</v>
      </c>
      <c r="C51" s="79" t="s">
        <v>378</v>
      </c>
      <c r="D51" s="80" t="s">
        <v>374</v>
      </c>
      <c r="E51" s="103">
        <v>50</v>
      </c>
      <c r="F51" s="80">
        <v>765</v>
      </c>
      <c r="G51" s="80">
        <v>304</v>
      </c>
      <c r="H51" s="103">
        <v>732.5</v>
      </c>
      <c r="I51" s="103">
        <v>7.85</v>
      </c>
      <c r="J51" s="103">
        <v>112.8</v>
      </c>
      <c r="K51" s="81"/>
      <c r="L51" s="80">
        <v>1</v>
      </c>
      <c r="M51" s="104" t="s">
        <v>338</v>
      </c>
      <c r="N51" s="105"/>
      <c r="O51" s="105"/>
      <c r="P51" s="106"/>
    </row>
    <row r="52" spans="1:16" s="30" customFormat="1" ht="12.75" customHeight="1">
      <c r="A52" s="80"/>
      <c r="B52" s="102" t="str">
        <f>HYPERLINK("http://rucoecom.danfoss.com/online/index.html?cartCodes="&amp;C52,C52)</f>
        <v>079B1035</v>
      </c>
      <c r="C52" s="79" t="s">
        <v>379</v>
      </c>
      <c r="D52" s="80" t="s">
        <v>374</v>
      </c>
      <c r="E52" s="103">
        <v>60</v>
      </c>
      <c r="F52" s="80">
        <v>765</v>
      </c>
      <c r="G52" s="80">
        <v>304</v>
      </c>
      <c r="H52" s="103">
        <v>732.5</v>
      </c>
      <c r="I52" s="103">
        <v>9.42</v>
      </c>
      <c r="J52" s="103">
        <v>117.24</v>
      </c>
      <c r="K52" s="81"/>
      <c r="L52" s="80">
        <v>1</v>
      </c>
      <c r="M52" s="104" t="s">
        <v>338</v>
      </c>
      <c r="N52" s="105"/>
      <c r="O52" s="105"/>
      <c r="P52" s="106"/>
    </row>
    <row r="53" spans="1:16" s="30" customFormat="1" ht="12.75" customHeight="1">
      <c r="A53" s="80"/>
      <c r="B53" s="102" t="str">
        <f>HYPERLINK("http://rucoecom.danfoss.com/online/index.html?cartCodes="&amp;C53,C53)</f>
        <v>079B1036</v>
      </c>
      <c r="C53" s="79" t="s">
        <v>380</v>
      </c>
      <c r="D53" s="80" t="s">
        <v>374</v>
      </c>
      <c r="E53" s="103">
        <v>70</v>
      </c>
      <c r="F53" s="80">
        <v>765</v>
      </c>
      <c r="G53" s="80">
        <v>304</v>
      </c>
      <c r="H53" s="103">
        <v>732.5</v>
      </c>
      <c r="I53" s="103">
        <v>10.99</v>
      </c>
      <c r="J53" s="103">
        <v>121.68</v>
      </c>
      <c r="K53" s="81"/>
      <c r="L53" s="80">
        <v>1</v>
      </c>
      <c r="M53" s="104" t="s">
        <v>338</v>
      </c>
      <c r="N53" s="105"/>
      <c r="O53" s="105"/>
      <c r="P53" s="106"/>
    </row>
    <row r="54" spans="1:16" s="30" customFormat="1" ht="12.75" customHeight="1">
      <c r="A54" s="80"/>
      <c r="B54" s="102" t="str">
        <f>HYPERLINK("http://rucoecom.danfoss.com/online/index.html?cartCodes="&amp;C54,C54)</f>
        <v>079B1037</v>
      </c>
      <c r="C54" s="79" t="s">
        <v>381</v>
      </c>
      <c r="D54" s="80" t="s">
        <v>374</v>
      </c>
      <c r="E54" s="103">
        <v>80</v>
      </c>
      <c r="F54" s="80">
        <v>765</v>
      </c>
      <c r="G54" s="80">
        <v>304</v>
      </c>
      <c r="H54" s="103">
        <v>882.5</v>
      </c>
      <c r="I54" s="103">
        <v>12.56</v>
      </c>
      <c r="J54" s="103">
        <v>127.42</v>
      </c>
      <c r="K54" s="81"/>
      <c r="L54" s="80">
        <v>1</v>
      </c>
      <c r="M54" s="104" t="s">
        <v>338</v>
      </c>
      <c r="N54" s="105"/>
      <c r="O54" s="105"/>
      <c r="P54" s="106"/>
    </row>
    <row r="55" spans="1:16" s="30" customFormat="1" ht="12.75" customHeight="1">
      <c r="A55" s="80"/>
      <c r="B55" s="102" t="str">
        <f>HYPERLINK("http://rucoecom.danfoss.com/online/index.html?cartCodes="&amp;C55,C55)</f>
        <v>079B1038</v>
      </c>
      <c r="C55" s="79" t="s">
        <v>382</v>
      </c>
      <c r="D55" s="80" t="s">
        <v>374</v>
      </c>
      <c r="E55" s="103">
        <v>90</v>
      </c>
      <c r="F55" s="80">
        <v>765</v>
      </c>
      <c r="G55" s="80">
        <v>304</v>
      </c>
      <c r="H55" s="103">
        <v>882.5</v>
      </c>
      <c r="I55" s="103">
        <v>14.13</v>
      </c>
      <c r="J55" s="103">
        <v>131.86</v>
      </c>
      <c r="K55" s="81"/>
      <c r="L55" s="80">
        <v>1</v>
      </c>
      <c r="M55" s="104" t="s">
        <v>338</v>
      </c>
      <c r="N55" s="105"/>
      <c r="O55" s="105"/>
      <c r="P55" s="106"/>
    </row>
    <row r="56" spans="1:16" s="30" customFormat="1" ht="12.75" customHeight="1">
      <c r="A56" s="80"/>
      <c r="B56" s="102" t="str">
        <f>HYPERLINK("http://rucoecom.danfoss.com/online/index.html?cartCodes="&amp;C56,C56)</f>
        <v>079B1039</v>
      </c>
      <c r="C56" s="79" t="s">
        <v>383</v>
      </c>
      <c r="D56" s="80" t="s">
        <v>374</v>
      </c>
      <c r="E56" s="103">
        <v>100</v>
      </c>
      <c r="F56" s="80">
        <v>765</v>
      </c>
      <c r="G56" s="80">
        <v>304</v>
      </c>
      <c r="H56" s="103">
        <v>882.5</v>
      </c>
      <c r="I56" s="103">
        <v>15.7</v>
      </c>
      <c r="J56" s="103">
        <v>136.3</v>
      </c>
      <c r="K56" s="81"/>
      <c r="L56" s="80">
        <v>1</v>
      </c>
      <c r="M56" s="104" t="s">
        <v>338</v>
      </c>
      <c r="N56" s="105"/>
      <c r="O56" s="105"/>
      <c r="P56" s="106"/>
    </row>
    <row r="57" spans="1:16" s="30" customFormat="1" ht="12.75" customHeight="1">
      <c r="A57" s="80"/>
      <c r="B57" s="102" t="str">
        <f>HYPERLINK("http://rucoecom.danfoss.com/online/index.html?cartCodes="&amp;C57,C57)</f>
        <v>079B1040</v>
      </c>
      <c r="C57" s="79" t="s">
        <v>384</v>
      </c>
      <c r="D57" s="80" t="s">
        <v>374</v>
      </c>
      <c r="E57" s="103">
        <v>110</v>
      </c>
      <c r="F57" s="80">
        <v>765</v>
      </c>
      <c r="G57" s="80">
        <v>304</v>
      </c>
      <c r="H57" s="103">
        <v>1032.5</v>
      </c>
      <c r="I57" s="103">
        <v>17.27</v>
      </c>
      <c r="J57" s="103">
        <v>140.74</v>
      </c>
      <c r="K57" s="81"/>
      <c r="L57" s="80">
        <v>1</v>
      </c>
      <c r="M57" s="104" t="s">
        <v>338</v>
      </c>
      <c r="N57" s="105"/>
      <c r="O57" s="105"/>
      <c r="P57" s="106"/>
    </row>
    <row r="58" spans="1:16" s="30" customFormat="1" ht="12.75" customHeight="1">
      <c r="A58" s="80"/>
      <c r="B58" s="102" t="str">
        <f>HYPERLINK("http://rucoecom.danfoss.com/online/index.html?cartCodes="&amp;C58,C58)</f>
        <v>079B1041</v>
      </c>
      <c r="C58" s="79" t="s">
        <v>385</v>
      </c>
      <c r="D58" s="80" t="s">
        <v>374</v>
      </c>
      <c r="E58" s="103">
        <v>120</v>
      </c>
      <c r="F58" s="80">
        <v>765</v>
      </c>
      <c r="G58" s="80">
        <v>304</v>
      </c>
      <c r="H58" s="103">
        <v>1032.5</v>
      </c>
      <c r="I58" s="103">
        <v>18.84</v>
      </c>
      <c r="J58" s="103">
        <v>146.48</v>
      </c>
      <c r="K58" s="81"/>
      <c r="L58" s="80">
        <v>1</v>
      </c>
      <c r="M58" s="104" t="s">
        <v>338</v>
      </c>
      <c r="N58" s="105"/>
      <c r="O58" s="105"/>
      <c r="P58" s="106"/>
    </row>
    <row r="59" spans="1:16" s="30" customFormat="1" ht="12.75" customHeight="1">
      <c r="A59" s="80"/>
      <c r="B59" s="102" t="str">
        <f>HYPERLINK("http://rucoecom.danfoss.com/online/index.html?cartCodes="&amp;C59,C59)</f>
        <v>079B1042</v>
      </c>
      <c r="C59" s="79" t="s">
        <v>386</v>
      </c>
      <c r="D59" s="80" t="s">
        <v>374</v>
      </c>
      <c r="E59" s="103">
        <v>130</v>
      </c>
      <c r="F59" s="80">
        <v>765</v>
      </c>
      <c r="G59" s="80">
        <v>304</v>
      </c>
      <c r="H59" s="103">
        <v>1032.5</v>
      </c>
      <c r="I59" s="103">
        <v>20.41</v>
      </c>
      <c r="J59" s="103">
        <v>150.92</v>
      </c>
      <c r="K59" s="81"/>
      <c r="L59" s="80">
        <v>1</v>
      </c>
      <c r="M59" s="104" t="s">
        <v>338</v>
      </c>
      <c r="N59" s="105"/>
      <c r="O59" s="105"/>
      <c r="P59" s="106"/>
    </row>
    <row r="60" spans="1:16" s="30" customFormat="1" ht="12.75" customHeight="1">
      <c r="A60" s="80"/>
      <c r="B60" s="102" t="str">
        <f>HYPERLINK("http://rucoecom.danfoss.com/online/index.html?cartCodes="&amp;C60,C60)</f>
        <v>079B1043</v>
      </c>
      <c r="C60" s="79" t="s">
        <v>387</v>
      </c>
      <c r="D60" s="80" t="s">
        <v>374</v>
      </c>
      <c r="E60" s="103">
        <v>140</v>
      </c>
      <c r="F60" s="80">
        <v>765</v>
      </c>
      <c r="G60" s="80">
        <v>304</v>
      </c>
      <c r="H60" s="103">
        <v>1182.5</v>
      </c>
      <c r="I60" s="103">
        <v>21.98</v>
      </c>
      <c r="J60" s="103">
        <v>155.36</v>
      </c>
      <c r="K60" s="81"/>
      <c r="L60" s="80">
        <v>1</v>
      </c>
      <c r="M60" s="104" t="s">
        <v>338</v>
      </c>
      <c r="N60" s="105"/>
      <c r="O60" s="105"/>
      <c r="P60" s="106"/>
    </row>
    <row r="61" spans="1:16" s="30" customFormat="1" ht="12.75" customHeight="1">
      <c r="A61" s="80"/>
      <c r="B61" s="102" t="str">
        <f>HYPERLINK("http://rucoecom.danfoss.com/online/index.html?cartCodes="&amp;C61,C61)</f>
        <v>079B1044</v>
      </c>
      <c r="C61" s="79" t="s">
        <v>388</v>
      </c>
      <c r="D61" s="80" t="s">
        <v>374</v>
      </c>
      <c r="E61" s="103">
        <v>150</v>
      </c>
      <c r="F61" s="80">
        <v>765</v>
      </c>
      <c r="G61" s="80">
        <v>304</v>
      </c>
      <c r="H61" s="103">
        <v>1182.5</v>
      </c>
      <c r="I61" s="103">
        <v>23.55</v>
      </c>
      <c r="J61" s="103">
        <v>159.8</v>
      </c>
      <c r="K61" s="81"/>
      <c r="L61" s="80">
        <v>1</v>
      </c>
      <c r="M61" s="104" t="s">
        <v>338</v>
      </c>
      <c r="N61" s="105"/>
      <c r="O61" s="105"/>
      <c r="P61" s="106"/>
    </row>
    <row r="62" spans="1:16" s="30" customFormat="1" ht="12.75" customHeight="1">
      <c r="A62" s="80"/>
      <c r="B62" s="102" t="str">
        <f>HYPERLINK("http://rucoecom.danfoss.com/online/index.html?cartCodes="&amp;C62,C62)</f>
        <v>079B1045</v>
      </c>
      <c r="C62" s="79" t="s">
        <v>389</v>
      </c>
      <c r="D62" s="80" t="s">
        <v>374</v>
      </c>
      <c r="E62" s="103">
        <v>160</v>
      </c>
      <c r="F62" s="80">
        <v>765</v>
      </c>
      <c r="G62" s="80">
        <v>304</v>
      </c>
      <c r="H62" s="103">
        <v>1182.5</v>
      </c>
      <c r="I62" s="103">
        <v>25.12</v>
      </c>
      <c r="J62" s="103">
        <v>165.54</v>
      </c>
      <c r="K62" s="81"/>
      <c r="L62" s="80">
        <v>1</v>
      </c>
      <c r="M62" s="104" t="s">
        <v>338</v>
      </c>
      <c r="N62" s="105"/>
      <c r="O62" s="105"/>
      <c r="P62" s="106"/>
    </row>
    <row r="63" spans="1:16" s="30" customFormat="1" ht="12.75" customHeight="1">
      <c r="A63" s="80"/>
      <c r="B63" s="102" t="str">
        <f>HYPERLINK("http://rucoecom.danfoss.com/online/index.html?cartCodes="&amp;C63,C63)</f>
        <v>079B1046</v>
      </c>
      <c r="C63" s="79" t="s">
        <v>390</v>
      </c>
      <c r="D63" s="80" t="s">
        <v>374</v>
      </c>
      <c r="E63" s="103">
        <v>170</v>
      </c>
      <c r="F63" s="80">
        <v>765</v>
      </c>
      <c r="G63" s="80">
        <v>304</v>
      </c>
      <c r="H63" s="103">
        <v>1182.5</v>
      </c>
      <c r="I63" s="103">
        <v>26.69</v>
      </c>
      <c r="J63" s="103">
        <v>169.98</v>
      </c>
      <c r="K63" s="81"/>
      <c r="L63" s="80">
        <v>1</v>
      </c>
      <c r="M63" s="104" t="s">
        <v>338</v>
      </c>
      <c r="N63" s="105"/>
      <c r="O63" s="105"/>
      <c r="P63" s="106"/>
    </row>
    <row r="64" spans="1:16" s="30" customFormat="1" ht="12.75" customHeight="1">
      <c r="A64" s="80"/>
      <c r="B64" s="102" t="str">
        <f>HYPERLINK("http://rucoecom.danfoss.com/online/index.html?cartCodes="&amp;C64,C64)</f>
        <v>079B1047</v>
      </c>
      <c r="C64" s="79" t="s">
        <v>391</v>
      </c>
      <c r="D64" s="80" t="s">
        <v>374</v>
      </c>
      <c r="E64" s="103">
        <v>180</v>
      </c>
      <c r="F64" s="80">
        <v>765</v>
      </c>
      <c r="G64" s="80">
        <v>304</v>
      </c>
      <c r="H64" s="103">
        <v>1332.5</v>
      </c>
      <c r="I64" s="103">
        <v>28.26</v>
      </c>
      <c r="J64" s="103">
        <v>174.42</v>
      </c>
      <c r="K64" s="81"/>
      <c r="L64" s="80">
        <v>1</v>
      </c>
      <c r="M64" s="104" t="s">
        <v>338</v>
      </c>
      <c r="N64" s="105"/>
      <c r="O64" s="105"/>
      <c r="P64" s="106"/>
    </row>
    <row r="65" spans="1:16" s="30" customFormat="1" ht="12.75" customHeight="1">
      <c r="A65" s="80"/>
      <c r="B65" s="102" t="str">
        <f>HYPERLINK("http://rucoecom.danfoss.com/online/index.html?cartCodes="&amp;C65,C65)</f>
        <v>079B1048</v>
      </c>
      <c r="C65" s="79" t="s">
        <v>392</v>
      </c>
      <c r="D65" s="80" t="s">
        <v>374</v>
      </c>
      <c r="E65" s="103">
        <v>190</v>
      </c>
      <c r="F65" s="80">
        <v>765</v>
      </c>
      <c r="G65" s="80">
        <v>304</v>
      </c>
      <c r="H65" s="103">
        <v>1332.5</v>
      </c>
      <c r="I65" s="103">
        <v>29.83</v>
      </c>
      <c r="J65" s="103">
        <v>178.86</v>
      </c>
      <c r="K65" s="81"/>
      <c r="L65" s="80">
        <v>1</v>
      </c>
      <c r="M65" s="104" t="s">
        <v>338</v>
      </c>
      <c r="N65" s="105"/>
      <c r="O65" s="105"/>
      <c r="P65" s="106"/>
    </row>
    <row r="66" spans="1:16" s="30" customFormat="1" ht="12.75" customHeight="1">
      <c r="A66" s="80"/>
      <c r="B66" s="102" t="str">
        <f>HYPERLINK("http://rucoecom.danfoss.com/online/index.html?cartCodes="&amp;C66,C66)</f>
        <v>079B1049</v>
      </c>
      <c r="C66" s="79" t="s">
        <v>393</v>
      </c>
      <c r="D66" s="80" t="s">
        <v>374</v>
      </c>
      <c r="E66" s="103">
        <v>200</v>
      </c>
      <c r="F66" s="80">
        <v>765</v>
      </c>
      <c r="G66" s="80">
        <v>304</v>
      </c>
      <c r="H66" s="103">
        <v>1332.5</v>
      </c>
      <c r="I66" s="103">
        <v>31.4</v>
      </c>
      <c r="J66" s="103">
        <v>184.6</v>
      </c>
      <c r="K66" s="81"/>
      <c r="L66" s="80">
        <v>1</v>
      </c>
      <c r="M66" s="104" t="s">
        <v>338</v>
      </c>
      <c r="N66" s="105"/>
      <c r="O66" s="105"/>
      <c r="P66" s="106"/>
    </row>
    <row r="67" spans="1:16" s="30" customFormat="1" ht="12.75" customHeight="1">
      <c r="A67" s="101" t="s">
        <v>394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1:16" s="30" customFormat="1" ht="12.75" customHeight="1">
      <c r="A68" s="80"/>
      <c r="B68" s="102" t="str">
        <f>HYPERLINK("http://rucoecom.danfoss.com/online/index.html?cartCodes="&amp;C68,C68)</f>
        <v>079B1069</v>
      </c>
      <c r="C68" s="79" t="s">
        <v>395</v>
      </c>
      <c r="D68" s="80" t="s">
        <v>374</v>
      </c>
      <c r="E68" s="103">
        <v>20</v>
      </c>
      <c r="F68" s="80">
        <v>765</v>
      </c>
      <c r="G68" s="80">
        <v>304</v>
      </c>
      <c r="H68" s="103">
        <v>582.5</v>
      </c>
      <c r="I68" s="103">
        <v>3.14</v>
      </c>
      <c r="J68" s="103">
        <v>98.18</v>
      </c>
      <c r="K68" s="81" t="s">
        <v>396</v>
      </c>
      <c r="L68" s="80">
        <v>1</v>
      </c>
      <c r="M68" s="104" t="s">
        <v>338</v>
      </c>
      <c r="N68" s="105" t="s">
        <v>213</v>
      </c>
      <c r="O68" s="105" t="s">
        <v>213</v>
      </c>
      <c r="P68" s="106"/>
    </row>
    <row r="69" spans="1:16" s="30" customFormat="1" ht="12.75" customHeight="1">
      <c r="A69" s="80"/>
      <c r="B69" s="102">
        <f>HYPERLINK("http://rucoecom.danfoss.com/online/index.html?cartCodes="&amp;C69,C69)</f>
        <v>0</v>
      </c>
      <c r="C69" s="79" t="s">
        <v>397</v>
      </c>
      <c r="D69" s="80" t="s">
        <v>374</v>
      </c>
      <c r="E69" s="103">
        <v>30</v>
      </c>
      <c r="F69" s="80">
        <v>765</v>
      </c>
      <c r="G69" s="80">
        <v>304</v>
      </c>
      <c r="H69" s="103">
        <v>582.5</v>
      </c>
      <c r="I69" s="103">
        <v>4.71</v>
      </c>
      <c r="J69" s="103">
        <v>103.92</v>
      </c>
      <c r="K69" s="81"/>
      <c r="L69" s="80">
        <v>1</v>
      </c>
      <c r="M69" s="104" t="s">
        <v>338</v>
      </c>
      <c r="N69" s="105"/>
      <c r="O69" s="105"/>
      <c r="P69" s="106"/>
    </row>
    <row r="70" spans="1:16" s="30" customFormat="1" ht="12.75" customHeight="1">
      <c r="A70" s="80"/>
      <c r="B70" s="102">
        <f>HYPERLINK("http://rucoecom.danfoss.com/online/index.html?cartCodes="&amp;C70,C70)</f>
        <v>0</v>
      </c>
      <c r="C70" s="79" t="s">
        <v>398</v>
      </c>
      <c r="D70" s="80" t="s">
        <v>374</v>
      </c>
      <c r="E70" s="103">
        <v>40</v>
      </c>
      <c r="F70" s="80">
        <v>765</v>
      </c>
      <c r="G70" s="80">
        <v>304</v>
      </c>
      <c r="H70" s="103">
        <v>582.5</v>
      </c>
      <c r="I70" s="103">
        <v>6.28</v>
      </c>
      <c r="J70" s="103">
        <v>108.36</v>
      </c>
      <c r="K70" s="81"/>
      <c r="L70" s="80">
        <v>1</v>
      </c>
      <c r="M70" s="104" t="s">
        <v>338</v>
      </c>
      <c r="N70" s="105"/>
      <c r="O70" s="105"/>
      <c r="P70" s="106"/>
    </row>
    <row r="71" spans="1:16" s="30" customFormat="1" ht="12.75" customHeight="1">
      <c r="A71" s="80"/>
      <c r="B71" s="102">
        <f>HYPERLINK("http://rucoecom.danfoss.com/online/index.html?cartCodes="&amp;C71,C71)</f>
        <v>0</v>
      </c>
      <c r="C71" s="79" t="s">
        <v>399</v>
      </c>
      <c r="D71" s="80" t="s">
        <v>374</v>
      </c>
      <c r="E71" s="103">
        <v>50</v>
      </c>
      <c r="F71" s="80">
        <v>765</v>
      </c>
      <c r="G71" s="80">
        <v>304</v>
      </c>
      <c r="H71" s="103">
        <v>732.5</v>
      </c>
      <c r="I71" s="103">
        <v>7.85</v>
      </c>
      <c r="J71" s="103">
        <v>112.8</v>
      </c>
      <c r="K71" s="81"/>
      <c r="L71" s="80">
        <v>1</v>
      </c>
      <c r="M71" s="104" t="s">
        <v>338</v>
      </c>
      <c r="N71" s="105"/>
      <c r="O71" s="105"/>
      <c r="P71" s="106"/>
    </row>
    <row r="72" spans="1:16" s="30" customFormat="1" ht="12.75" customHeight="1">
      <c r="A72" s="80"/>
      <c r="B72" s="102">
        <f>HYPERLINK("http://rucoecom.danfoss.com/online/index.html?cartCodes="&amp;C72,C72)</f>
        <v>0</v>
      </c>
      <c r="C72" s="79" t="s">
        <v>400</v>
      </c>
      <c r="D72" s="80" t="s">
        <v>374</v>
      </c>
      <c r="E72" s="103">
        <v>60</v>
      </c>
      <c r="F72" s="80">
        <v>765</v>
      </c>
      <c r="G72" s="80">
        <v>304</v>
      </c>
      <c r="H72" s="103">
        <v>732.5</v>
      </c>
      <c r="I72" s="103">
        <v>9.42</v>
      </c>
      <c r="J72" s="103">
        <v>117.24</v>
      </c>
      <c r="K72" s="81"/>
      <c r="L72" s="80">
        <v>1</v>
      </c>
      <c r="M72" s="104" t="s">
        <v>338</v>
      </c>
      <c r="N72" s="105"/>
      <c r="O72" s="105"/>
      <c r="P72" s="106"/>
    </row>
    <row r="73" spans="1:16" s="30" customFormat="1" ht="12.75" customHeight="1">
      <c r="A73" s="80"/>
      <c r="B73" s="102">
        <f>HYPERLINK("http://rucoecom.danfoss.com/online/index.html?cartCodes="&amp;C73,C73)</f>
        <v>0</v>
      </c>
      <c r="C73" s="79" t="s">
        <v>401</v>
      </c>
      <c r="D73" s="80" t="s">
        <v>374</v>
      </c>
      <c r="E73" s="103">
        <v>70</v>
      </c>
      <c r="F73" s="80">
        <v>765</v>
      </c>
      <c r="G73" s="80">
        <v>304</v>
      </c>
      <c r="H73" s="103">
        <v>732.5</v>
      </c>
      <c r="I73" s="103">
        <v>10.99</v>
      </c>
      <c r="J73" s="103">
        <v>121.68</v>
      </c>
      <c r="K73" s="81"/>
      <c r="L73" s="80">
        <v>1</v>
      </c>
      <c r="M73" s="104" t="s">
        <v>338</v>
      </c>
      <c r="N73" s="105"/>
      <c r="O73" s="105"/>
      <c r="P73" s="106"/>
    </row>
    <row r="74" spans="1:16" s="30" customFormat="1" ht="12.75" customHeight="1">
      <c r="A74" s="80"/>
      <c r="B74" s="102">
        <f>HYPERLINK("http://rucoecom.danfoss.com/online/index.html?cartCodes="&amp;C74,C74)</f>
        <v>0</v>
      </c>
      <c r="C74" s="79" t="s">
        <v>402</v>
      </c>
      <c r="D74" s="80" t="s">
        <v>374</v>
      </c>
      <c r="E74" s="103">
        <v>80</v>
      </c>
      <c r="F74" s="80">
        <v>765</v>
      </c>
      <c r="G74" s="80">
        <v>304</v>
      </c>
      <c r="H74" s="103">
        <v>882.5</v>
      </c>
      <c r="I74" s="103">
        <v>12.56</v>
      </c>
      <c r="J74" s="103">
        <v>127.42</v>
      </c>
      <c r="K74" s="81"/>
      <c r="L74" s="80">
        <v>1</v>
      </c>
      <c r="M74" s="104" t="s">
        <v>338</v>
      </c>
      <c r="N74" s="105"/>
      <c r="O74" s="105"/>
      <c r="P74" s="106"/>
    </row>
    <row r="75" spans="1:16" s="30" customFormat="1" ht="12.75" customHeight="1">
      <c r="A75" s="80"/>
      <c r="B75" s="102">
        <f>HYPERLINK("http://rucoecom.danfoss.com/online/index.html?cartCodes="&amp;C75,C75)</f>
        <v>0</v>
      </c>
      <c r="C75" s="79" t="s">
        <v>403</v>
      </c>
      <c r="D75" s="80" t="s">
        <v>374</v>
      </c>
      <c r="E75" s="103">
        <v>90</v>
      </c>
      <c r="F75" s="80">
        <v>765</v>
      </c>
      <c r="G75" s="80">
        <v>304</v>
      </c>
      <c r="H75" s="103">
        <v>882.5</v>
      </c>
      <c r="I75" s="103">
        <v>14.13</v>
      </c>
      <c r="J75" s="103">
        <v>131.86</v>
      </c>
      <c r="K75" s="81"/>
      <c r="L75" s="80">
        <v>1</v>
      </c>
      <c r="M75" s="104" t="s">
        <v>338</v>
      </c>
      <c r="N75" s="105"/>
      <c r="O75" s="105"/>
      <c r="P75" s="106"/>
    </row>
    <row r="76" spans="1:16" s="30" customFormat="1" ht="12.75" customHeight="1">
      <c r="A76" s="80"/>
      <c r="B76" s="102">
        <f>HYPERLINK("http://rucoecom.danfoss.com/online/index.html?cartCodes="&amp;C76,C76)</f>
        <v>0</v>
      </c>
      <c r="C76" s="79" t="s">
        <v>404</v>
      </c>
      <c r="D76" s="80" t="s">
        <v>374</v>
      </c>
      <c r="E76" s="103">
        <v>100</v>
      </c>
      <c r="F76" s="80">
        <v>765</v>
      </c>
      <c r="G76" s="80">
        <v>304</v>
      </c>
      <c r="H76" s="103">
        <v>882.5</v>
      </c>
      <c r="I76" s="103">
        <v>15.7</v>
      </c>
      <c r="J76" s="103">
        <v>136.3</v>
      </c>
      <c r="K76" s="81"/>
      <c r="L76" s="80">
        <v>1</v>
      </c>
      <c r="M76" s="104" t="s">
        <v>338</v>
      </c>
      <c r="N76" s="105"/>
      <c r="O76" s="105"/>
      <c r="P76" s="106"/>
    </row>
    <row r="77" spans="1:16" s="30" customFormat="1" ht="12.75" customHeight="1">
      <c r="A77" s="80"/>
      <c r="B77" s="102">
        <f>HYPERLINK("http://rucoecom.danfoss.com/online/index.html?cartCodes="&amp;C77,C77)</f>
        <v>0</v>
      </c>
      <c r="C77" s="79" t="s">
        <v>405</v>
      </c>
      <c r="D77" s="80" t="s">
        <v>374</v>
      </c>
      <c r="E77" s="103">
        <v>110</v>
      </c>
      <c r="F77" s="80">
        <v>765</v>
      </c>
      <c r="G77" s="80">
        <v>304</v>
      </c>
      <c r="H77" s="103">
        <v>1032.5</v>
      </c>
      <c r="I77" s="103">
        <v>17.27</v>
      </c>
      <c r="J77" s="103">
        <v>140.74</v>
      </c>
      <c r="K77" s="81"/>
      <c r="L77" s="80">
        <v>1</v>
      </c>
      <c r="M77" s="104" t="s">
        <v>338</v>
      </c>
      <c r="N77" s="105"/>
      <c r="O77" s="105"/>
      <c r="P77" s="106"/>
    </row>
    <row r="78" spans="1:16" s="30" customFormat="1" ht="12.75" customHeight="1">
      <c r="A78" s="80"/>
      <c r="B78" s="102">
        <f>HYPERLINK("http://rucoecom.danfoss.com/online/index.html?cartCodes="&amp;C78,C78)</f>
        <v>0</v>
      </c>
      <c r="C78" s="79" t="s">
        <v>406</v>
      </c>
      <c r="D78" s="80" t="s">
        <v>374</v>
      </c>
      <c r="E78" s="103">
        <v>120</v>
      </c>
      <c r="F78" s="80">
        <v>765</v>
      </c>
      <c r="G78" s="80">
        <v>304</v>
      </c>
      <c r="H78" s="103">
        <v>1032.5</v>
      </c>
      <c r="I78" s="103">
        <v>18.84</v>
      </c>
      <c r="J78" s="103">
        <v>146.48</v>
      </c>
      <c r="K78" s="81"/>
      <c r="L78" s="80">
        <v>1</v>
      </c>
      <c r="M78" s="104" t="s">
        <v>338</v>
      </c>
      <c r="N78" s="105"/>
      <c r="O78" s="105"/>
      <c r="P78" s="106"/>
    </row>
    <row r="79" spans="1:16" s="30" customFormat="1" ht="12.75" customHeight="1">
      <c r="A79" s="80"/>
      <c r="B79" s="102">
        <f>HYPERLINK("http://rucoecom.danfoss.com/online/index.html?cartCodes="&amp;C79,C79)</f>
        <v>0</v>
      </c>
      <c r="C79" s="79" t="s">
        <v>407</v>
      </c>
      <c r="D79" s="80" t="s">
        <v>374</v>
      </c>
      <c r="E79" s="103">
        <v>130</v>
      </c>
      <c r="F79" s="80">
        <v>765</v>
      </c>
      <c r="G79" s="80">
        <v>304</v>
      </c>
      <c r="H79" s="103">
        <v>1032.5</v>
      </c>
      <c r="I79" s="103">
        <v>20.41</v>
      </c>
      <c r="J79" s="103">
        <v>150.92</v>
      </c>
      <c r="K79" s="81"/>
      <c r="L79" s="80">
        <v>1</v>
      </c>
      <c r="M79" s="104" t="s">
        <v>338</v>
      </c>
      <c r="N79" s="105"/>
      <c r="O79" s="105"/>
      <c r="P79" s="106"/>
    </row>
    <row r="80" spans="1:16" s="30" customFormat="1" ht="12.75" customHeight="1">
      <c r="A80" s="80"/>
      <c r="B80" s="102">
        <f>HYPERLINK("http://rucoecom.danfoss.com/online/index.html?cartCodes="&amp;C80,C80)</f>
        <v>0</v>
      </c>
      <c r="C80" s="79" t="s">
        <v>408</v>
      </c>
      <c r="D80" s="80" t="s">
        <v>374</v>
      </c>
      <c r="E80" s="103">
        <v>140</v>
      </c>
      <c r="F80" s="80">
        <v>765</v>
      </c>
      <c r="G80" s="80">
        <v>304</v>
      </c>
      <c r="H80" s="103">
        <v>1182.5</v>
      </c>
      <c r="I80" s="103">
        <v>21.98</v>
      </c>
      <c r="J80" s="103">
        <v>155.36</v>
      </c>
      <c r="K80" s="81"/>
      <c r="L80" s="80">
        <v>1</v>
      </c>
      <c r="M80" s="104" t="s">
        <v>338</v>
      </c>
      <c r="N80" s="105"/>
      <c r="O80" s="105"/>
      <c r="P80" s="106"/>
    </row>
    <row r="81" spans="1:16" s="30" customFormat="1" ht="12.75" customHeight="1">
      <c r="A81" s="80"/>
      <c r="B81" s="102">
        <f>HYPERLINK("http://rucoecom.danfoss.com/online/index.html?cartCodes="&amp;C81,C81)</f>
        <v>0</v>
      </c>
      <c r="C81" s="79" t="s">
        <v>409</v>
      </c>
      <c r="D81" s="80" t="s">
        <v>374</v>
      </c>
      <c r="E81" s="103">
        <v>150</v>
      </c>
      <c r="F81" s="80">
        <v>765</v>
      </c>
      <c r="G81" s="80">
        <v>304</v>
      </c>
      <c r="H81" s="103">
        <v>1182.5</v>
      </c>
      <c r="I81" s="103">
        <v>23.55</v>
      </c>
      <c r="J81" s="103">
        <v>159.8</v>
      </c>
      <c r="K81" s="81"/>
      <c r="L81" s="80">
        <v>1</v>
      </c>
      <c r="M81" s="104" t="s">
        <v>338</v>
      </c>
      <c r="N81" s="105"/>
      <c r="O81" s="105"/>
      <c r="P81" s="106"/>
    </row>
    <row r="82" spans="1:16" s="30" customFormat="1" ht="12.75" customHeight="1">
      <c r="A82" s="80"/>
      <c r="B82" s="102">
        <f>HYPERLINK("http://rucoecom.danfoss.com/online/index.html?cartCodes="&amp;C82,C82)</f>
        <v>0</v>
      </c>
      <c r="C82" s="79" t="s">
        <v>410</v>
      </c>
      <c r="D82" s="80" t="s">
        <v>374</v>
      </c>
      <c r="E82" s="103">
        <v>160</v>
      </c>
      <c r="F82" s="80">
        <v>765</v>
      </c>
      <c r="G82" s="80">
        <v>304</v>
      </c>
      <c r="H82" s="103">
        <v>1182.5</v>
      </c>
      <c r="I82" s="103">
        <v>25.12</v>
      </c>
      <c r="J82" s="103">
        <v>165.54</v>
      </c>
      <c r="K82" s="81"/>
      <c r="L82" s="80">
        <v>1</v>
      </c>
      <c r="M82" s="104" t="s">
        <v>338</v>
      </c>
      <c r="N82" s="105"/>
      <c r="O82" s="105"/>
      <c r="P82" s="106"/>
    </row>
    <row r="83" spans="1:16" s="30" customFormat="1" ht="12.75" customHeight="1">
      <c r="A83" s="80"/>
      <c r="B83" s="102">
        <f>HYPERLINK("http://rucoecom.danfoss.com/online/index.html?cartCodes="&amp;C83,C83)</f>
        <v>0</v>
      </c>
      <c r="C83" s="79" t="s">
        <v>411</v>
      </c>
      <c r="D83" s="80" t="s">
        <v>374</v>
      </c>
      <c r="E83" s="103">
        <v>170</v>
      </c>
      <c r="F83" s="80">
        <v>765</v>
      </c>
      <c r="G83" s="80">
        <v>304</v>
      </c>
      <c r="H83" s="103">
        <v>1182.5</v>
      </c>
      <c r="I83" s="103">
        <v>26.69</v>
      </c>
      <c r="J83" s="103">
        <v>169.98</v>
      </c>
      <c r="K83" s="81"/>
      <c r="L83" s="80">
        <v>1</v>
      </c>
      <c r="M83" s="104" t="s">
        <v>338</v>
      </c>
      <c r="N83" s="105"/>
      <c r="O83" s="105"/>
      <c r="P83" s="106"/>
    </row>
    <row r="84" spans="1:16" s="30" customFormat="1" ht="12.75" customHeight="1">
      <c r="A84" s="80"/>
      <c r="B84" s="102">
        <f>HYPERLINK("http://rucoecom.danfoss.com/online/index.html?cartCodes="&amp;C84,C84)</f>
        <v>0</v>
      </c>
      <c r="C84" s="79" t="s">
        <v>412</v>
      </c>
      <c r="D84" s="80" t="s">
        <v>374</v>
      </c>
      <c r="E84" s="103">
        <v>180</v>
      </c>
      <c r="F84" s="80">
        <v>765</v>
      </c>
      <c r="G84" s="80">
        <v>304</v>
      </c>
      <c r="H84" s="103">
        <v>1332.5</v>
      </c>
      <c r="I84" s="103">
        <v>28.26</v>
      </c>
      <c r="J84" s="103">
        <v>174.42</v>
      </c>
      <c r="K84" s="81"/>
      <c r="L84" s="80">
        <v>1</v>
      </c>
      <c r="M84" s="104" t="s">
        <v>338</v>
      </c>
      <c r="N84" s="105"/>
      <c r="O84" s="105"/>
      <c r="P84" s="106"/>
    </row>
    <row r="85" spans="1:16" s="30" customFormat="1" ht="12.75" customHeight="1">
      <c r="A85" s="80"/>
      <c r="B85" s="102">
        <f>HYPERLINK("http://rucoecom.danfoss.com/online/index.html?cartCodes="&amp;C85,C85)</f>
        <v>0</v>
      </c>
      <c r="C85" s="79" t="s">
        <v>413</v>
      </c>
      <c r="D85" s="80" t="s">
        <v>374</v>
      </c>
      <c r="E85" s="103">
        <v>190</v>
      </c>
      <c r="F85" s="80">
        <v>765</v>
      </c>
      <c r="G85" s="80">
        <v>304</v>
      </c>
      <c r="H85" s="103">
        <v>1332.5</v>
      </c>
      <c r="I85" s="103">
        <v>29.83</v>
      </c>
      <c r="J85" s="103">
        <v>178.86</v>
      </c>
      <c r="K85" s="81"/>
      <c r="L85" s="80">
        <v>1</v>
      </c>
      <c r="M85" s="104" t="s">
        <v>338</v>
      </c>
      <c r="N85" s="105"/>
      <c r="O85" s="105"/>
      <c r="P85" s="106"/>
    </row>
    <row r="86" spans="1:16" s="30" customFormat="1" ht="12.75" customHeight="1">
      <c r="A86" s="80"/>
      <c r="B86" s="102">
        <f>HYPERLINK("http://rucoecom.danfoss.com/online/index.html?cartCodes="&amp;C86,C86)</f>
        <v>0</v>
      </c>
      <c r="C86" s="79" t="s">
        <v>414</v>
      </c>
      <c r="D86" s="80" t="s">
        <v>374</v>
      </c>
      <c r="E86" s="103">
        <v>200</v>
      </c>
      <c r="F86" s="80">
        <v>765</v>
      </c>
      <c r="G86" s="80">
        <v>304</v>
      </c>
      <c r="H86" s="103">
        <v>1332.5</v>
      </c>
      <c r="I86" s="103">
        <v>31.4</v>
      </c>
      <c r="J86" s="103">
        <v>184.6</v>
      </c>
      <c r="K86" s="81"/>
      <c r="L86" s="80">
        <v>1</v>
      </c>
      <c r="M86" s="104" t="s">
        <v>338</v>
      </c>
      <c r="N86" s="105"/>
      <c r="O86" s="105"/>
      <c r="P86" s="106"/>
    </row>
    <row r="87" spans="1:16" s="30" customFormat="1" ht="12.75" customHeight="1">
      <c r="A87" s="101" t="s">
        <v>415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1:16" s="30" customFormat="1" ht="12.75" customHeight="1">
      <c r="A88" s="80"/>
      <c r="B88" s="102">
        <f>HYPERLINK("http://rucoecom.danfoss.com/online/index.html?cartCodes="&amp;C88,C88)</f>
        <v>0</v>
      </c>
      <c r="C88" s="79" t="s">
        <v>416</v>
      </c>
      <c r="D88" s="80" t="s">
        <v>374</v>
      </c>
      <c r="E88" s="103">
        <v>20</v>
      </c>
      <c r="F88" s="80">
        <v>765</v>
      </c>
      <c r="G88" s="80">
        <v>304</v>
      </c>
      <c r="H88" s="103">
        <v>582.5</v>
      </c>
      <c r="I88" s="103">
        <v>3.14</v>
      </c>
      <c r="J88" s="103">
        <v>98.18</v>
      </c>
      <c r="K88" s="81" t="s">
        <v>417</v>
      </c>
      <c r="L88" s="80">
        <v>1</v>
      </c>
      <c r="M88" s="104" t="s">
        <v>338</v>
      </c>
      <c r="N88" s="105" t="s">
        <v>213</v>
      </c>
      <c r="O88" s="105" t="s">
        <v>213</v>
      </c>
      <c r="P88" s="106"/>
    </row>
    <row r="89" spans="1:16" s="30" customFormat="1" ht="12.75" customHeight="1">
      <c r="A89" s="80"/>
      <c r="B89" s="102">
        <f>HYPERLINK("http://rucoecom.danfoss.com/online/index.html?cartCodes="&amp;C89,C89)</f>
        <v>0</v>
      </c>
      <c r="C89" s="79" t="s">
        <v>418</v>
      </c>
      <c r="D89" s="80" t="s">
        <v>374</v>
      </c>
      <c r="E89" s="103">
        <v>30</v>
      </c>
      <c r="F89" s="80">
        <v>765</v>
      </c>
      <c r="G89" s="80">
        <v>304</v>
      </c>
      <c r="H89" s="103">
        <v>582.5</v>
      </c>
      <c r="I89" s="103">
        <v>4.71</v>
      </c>
      <c r="J89" s="103">
        <v>103.92</v>
      </c>
      <c r="K89" s="81"/>
      <c r="L89" s="80">
        <v>1</v>
      </c>
      <c r="M89" s="104" t="s">
        <v>338</v>
      </c>
      <c r="N89" s="105"/>
      <c r="O89" s="105"/>
      <c r="P89" s="106"/>
    </row>
    <row r="90" spans="1:16" s="30" customFormat="1" ht="12.75" customHeight="1">
      <c r="A90" s="80"/>
      <c r="B90" s="102">
        <f>HYPERLINK("http://rucoecom.danfoss.com/online/index.html?cartCodes="&amp;C90,C90)</f>
        <v>0</v>
      </c>
      <c r="C90" s="79" t="s">
        <v>419</v>
      </c>
      <c r="D90" s="80" t="s">
        <v>374</v>
      </c>
      <c r="E90" s="103">
        <v>40</v>
      </c>
      <c r="F90" s="80">
        <v>765</v>
      </c>
      <c r="G90" s="80">
        <v>304</v>
      </c>
      <c r="H90" s="103">
        <v>582.5</v>
      </c>
      <c r="I90" s="103">
        <v>6.28</v>
      </c>
      <c r="J90" s="103">
        <v>108.36</v>
      </c>
      <c r="K90" s="81"/>
      <c r="L90" s="80">
        <v>1</v>
      </c>
      <c r="M90" s="104" t="s">
        <v>338</v>
      </c>
      <c r="N90" s="105"/>
      <c r="O90" s="105"/>
      <c r="P90" s="106"/>
    </row>
    <row r="91" spans="1:16" s="30" customFormat="1" ht="12.75" customHeight="1">
      <c r="A91" s="80"/>
      <c r="B91" s="102">
        <f>HYPERLINK("http://rucoecom.danfoss.com/online/index.html?cartCodes="&amp;C91,C91)</f>
        <v>0</v>
      </c>
      <c r="C91" s="79" t="s">
        <v>420</v>
      </c>
      <c r="D91" s="80" t="s">
        <v>374</v>
      </c>
      <c r="E91" s="103">
        <v>50</v>
      </c>
      <c r="F91" s="80">
        <v>765</v>
      </c>
      <c r="G91" s="80">
        <v>304</v>
      </c>
      <c r="H91" s="103">
        <v>732.5</v>
      </c>
      <c r="I91" s="103">
        <v>7.85</v>
      </c>
      <c r="J91" s="103">
        <v>112.8</v>
      </c>
      <c r="K91" s="81"/>
      <c r="L91" s="80">
        <v>1</v>
      </c>
      <c r="M91" s="104" t="s">
        <v>338</v>
      </c>
      <c r="N91" s="105"/>
      <c r="O91" s="105"/>
      <c r="P91" s="106"/>
    </row>
    <row r="92" spans="1:16" s="30" customFormat="1" ht="12.75" customHeight="1">
      <c r="A92" s="80"/>
      <c r="B92" s="102">
        <f>HYPERLINK("http://rucoecom.danfoss.com/online/index.html?cartCodes="&amp;C92,C92)</f>
        <v>0</v>
      </c>
      <c r="C92" s="79" t="s">
        <v>421</v>
      </c>
      <c r="D92" s="80" t="s">
        <v>374</v>
      </c>
      <c r="E92" s="103">
        <v>60</v>
      </c>
      <c r="F92" s="80">
        <v>765</v>
      </c>
      <c r="G92" s="80">
        <v>304</v>
      </c>
      <c r="H92" s="103">
        <v>732.5</v>
      </c>
      <c r="I92" s="103">
        <v>9.42</v>
      </c>
      <c r="J92" s="103">
        <v>117.24</v>
      </c>
      <c r="K92" s="81"/>
      <c r="L92" s="80">
        <v>1</v>
      </c>
      <c r="M92" s="104" t="s">
        <v>338</v>
      </c>
      <c r="N92" s="105"/>
      <c r="O92" s="105"/>
      <c r="P92" s="106"/>
    </row>
    <row r="93" spans="1:16" s="30" customFormat="1" ht="12.75" customHeight="1">
      <c r="A93" s="80"/>
      <c r="B93" s="102">
        <f>HYPERLINK("http://rucoecom.danfoss.com/online/index.html?cartCodes="&amp;C93,C93)</f>
        <v>0</v>
      </c>
      <c r="C93" s="79" t="s">
        <v>422</v>
      </c>
      <c r="D93" s="80" t="s">
        <v>374</v>
      </c>
      <c r="E93" s="103">
        <v>70</v>
      </c>
      <c r="F93" s="80">
        <v>765</v>
      </c>
      <c r="G93" s="80">
        <v>304</v>
      </c>
      <c r="H93" s="103">
        <v>732.5</v>
      </c>
      <c r="I93" s="103">
        <v>10.99</v>
      </c>
      <c r="J93" s="103">
        <v>121.68</v>
      </c>
      <c r="K93" s="81"/>
      <c r="L93" s="80">
        <v>1</v>
      </c>
      <c r="M93" s="104" t="s">
        <v>338</v>
      </c>
      <c r="N93" s="105"/>
      <c r="O93" s="105"/>
      <c r="P93" s="106"/>
    </row>
    <row r="94" spans="1:16" s="30" customFormat="1" ht="12.75" customHeight="1">
      <c r="A94" s="80"/>
      <c r="B94" s="102">
        <f>HYPERLINK("http://rucoecom.danfoss.com/online/index.html?cartCodes="&amp;C94,C94)</f>
        <v>0</v>
      </c>
      <c r="C94" s="79" t="s">
        <v>423</v>
      </c>
      <c r="D94" s="80" t="s">
        <v>374</v>
      </c>
      <c r="E94" s="103">
        <v>80</v>
      </c>
      <c r="F94" s="80">
        <v>765</v>
      </c>
      <c r="G94" s="80">
        <v>304</v>
      </c>
      <c r="H94" s="103">
        <v>882.5</v>
      </c>
      <c r="I94" s="103">
        <v>12.56</v>
      </c>
      <c r="J94" s="103">
        <v>127.42</v>
      </c>
      <c r="K94" s="81"/>
      <c r="L94" s="80">
        <v>1</v>
      </c>
      <c r="M94" s="104" t="s">
        <v>338</v>
      </c>
      <c r="N94" s="105"/>
      <c r="O94" s="105"/>
      <c r="P94" s="106"/>
    </row>
    <row r="95" spans="1:16" s="30" customFormat="1" ht="12.75" customHeight="1">
      <c r="A95" s="80"/>
      <c r="B95" s="102">
        <f>HYPERLINK("http://rucoecom.danfoss.com/online/index.html?cartCodes="&amp;C95,C95)</f>
        <v>0</v>
      </c>
      <c r="C95" s="79" t="s">
        <v>424</v>
      </c>
      <c r="D95" s="80" t="s">
        <v>374</v>
      </c>
      <c r="E95" s="103">
        <v>90</v>
      </c>
      <c r="F95" s="80">
        <v>765</v>
      </c>
      <c r="G95" s="80">
        <v>304</v>
      </c>
      <c r="H95" s="103">
        <v>882.5</v>
      </c>
      <c r="I95" s="103">
        <v>14.13</v>
      </c>
      <c r="J95" s="103">
        <v>131.86</v>
      </c>
      <c r="K95" s="81"/>
      <c r="L95" s="80">
        <v>1</v>
      </c>
      <c r="M95" s="104" t="s">
        <v>338</v>
      </c>
      <c r="N95" s="105"/>
      <c r="O95" s="105"/>
      <c r="P95" s="106"/>
    </row>
    <row r="96" spans="1:16" s="30" customFormat="1" ht="12.75" customHeight="1">
      <c r="A96" s="80"/>
      <c r="B96" s="102">
        <f>HYPERLINK("http://rucoecom.danfoss.com/online/index.html?cartCodes="&amp;C96,C96)</f>
        <v>0</v>
      </c>
      <c r="C96" s="79" t="s">
        <v>425</v>
      </c>
      <c r="D96" s="80" t="s">
        <v>374</v>
      </c>
      <c r="E96" s="103">
        <v>100</v>
      </c>
      <c r="F96" s="80">
        <v>765</v>
      </c>
      <c r="G96" s="80">
        <v>304</v>
      </c>
      <c r="H96" s="103">
        <v>882.5</v>
      </c>
      <c r="I96" s="103">
        <v>15.7</v>
      </c>
      <c r="J96" s="103">
        <v>136.3</v>
      </c>
      <c r="K96" s="81"/>
      <c r="L96" s="80">
        <v>1</v>
      </c>
      <c r="M96" s="104" t="s">
        <v>338</v>
      </c>
      <c r="N96" s="105"/>
      <c r="O96" s="105"/>
      <c r="P96" s="106"/>
    </row>
    <row r="97" spans="1:16" s="30" customFormat="1" ht="12.75" customHeight="1">
      <c r="A97" s="80"/>
      <c r="B97" s="102">
        <f>HYPERLINK("http://rucoecom.danfoss.com/online/index.html?cartCodes="&amp;C97,C97)</f>
        <v>0</v>
      </c>
      <c r="C97" s="79" t="s">
        <v>426</v>
      </c>
      <c r="D97" s="80" t="s">
        <v>374</v>
      </c>
      <c r="E97" s="103">
        <v>110</v>
      </c>
      <c r="F97" s="80">
        <v>765</v>
      </c>
      <c r="G97" s="80">
        <v>304</v>
      </c>
      <c r="H97" s="103">
        <v>1032.5</v>
      </c>
      <c r="I97" s="103">
        <v>17.27</v>
      </c>
      <c r="J97" s="103">
        <v>140.74</v>
      </c>
      <c r="K97" s="81"/>
      <c r="L97" s="80">
        <v>1</v>
      </c>
      <c r="M97" s="104" t="s">
        <v>338</v>
      </c>
      <c r="N97" s="105"/>
      <c r="O97" s="105"/>
      <c r="P97" s="106"/>
    </row>
    <row r="98" spans="1:16" s="30" customFormat="1" ht="12.75" customHeight="1">
      <c r="A98" s="80"/>
      <c r="B98" s="102">
        <f>HYPERLINK("http://rucoecom.danfoss.com/online/index.html?cartCodes="&amp;C98,C98)</f>
        <v>0</v>
      </c>
      <c r="C98" s="79" t="s">
        <v>427</v>
      </c>
      <c r="D98" s="80" t="s">
        <v>374</v>
      </c>
      <c r="E98" s="103">
        <v>120</v>
      </c>
      <c r="F98" s="80">
        <v>765</v>
      </c>
      <c r="G98" s="80">
        <v>304</v>
      </c>
      <c r="H98" s="103">
        <v>1032.5</v>
      </c>
      <c r="I98" s="103">
        <v>18.84</v>
      </c>
      <c r="J98" s="103">
        <v>146.48</v>
      </c>
      <c r="K98" s="81"/>
      <c r="L98" s="80">
        <v>1</v>
      </c>
      <c r="M98" s="104" t="s">
        <v>338</v>
      </c>
      <c r="N98" s="105"/>
      <c r="O98" s="105"/>
      <c r="P98" s="106"/>
    </row>
    <row r="99" spans="1:16" s="30" customFormat="1" ht="12.75" customHeight="1">
      <c r="A99" s="80"/>
      <c r="B99" s="102">
        <f>HYPERLINK("http://rucoecom.danfoss.com/online/index.html?cartCodes="&amp;C99,C99)</f>
        <v>0</v>
      </c>
      <c r="C99" s="79" t="s">
        <v>428</v>
      </c>
      <c r="D99" s="80" t="s">
        <v>374</v>
      </c>
      <c r="E99" s="103">
        <v>130</v>
      </c>
      <c r="F99" s="80">
        <v>765</v>
      </c>
      <c r="G99" s="80">
        <v>304</v>
      </c>
      <c r="H99" s="103">
        <v>1032.5</v>
      </c>
      <c r="I99" s="103">
        <v>20.41</v>
      </c>
      <c r="J99" s="103">
        <v>150.92</v>
      </c>
      <c r="K99" s="81"/>
      <c r="L99" s="80">
        <v>1</v>
      </c>
      <c r="M99" s="104" t="s">
        <v>338</v>
      </c>
      <c r="N99" s="105"/>
      <c r="O99" s="105"/>
      <c r="P99" s="106"/>
    </row>
    <row r="100" spans="1:16" s="30" customFormat="1" ht="12.75" customHeight="1">
      <c r="A100" s="80"/>
      <c r="B100" s="102">
        <f>HYPERLINK("http://rucoecom.danfoss.com/online/index.html?cartCodes="&amp;C100,C100)</f>
        <v>0</v>
      </c>
      <c r="C100" s="79" t="s">
        <v>429</v>
      </c>
      <c r="D100" s="80" t="s">
        <v>374</v>
      </c>
      <c r="E100" s="103">
        <v>140</v>
      </c>
      <c r="F100" s="80">
        <v>765</v>
      </c>
      <c r="G100" s="80">
        <v>304</v>
      </c>
      <c r="H100" s="103">
        <v>1182.5</v>
      </c>
      <c r="I100" s="103">
        <v>21.98</v>
      </c>
      <c r="J100" s="103">
        <v>155.36</v>
      </c>
      <c r="K100" s="81"/>
      <c r="L100" s="80">
        <v>1</v>
      </c>
      <c r="M100" s="104" t="s">
        <v>338</v>
      </c>
      <c r="N100" s="105"/>
      <c r="O100" s="105"/>
      <c r="P100" s="106"/>
    </row>
    <row r="101" spans="1:16" s="30" customFormat="1" ht="12.75" customHeight="1">
      <c r="A101" s="80"/>
      <c r="B101" s="102">
        <f>HYPERLINK("http://rucoecom.danfoss.com/online/index.html?cartCodes="&amp;C101,C101)</f>
        <v>0</v>
      </c>
      <c r="C101" s="79" t="s">
        <v>430</v>
      </c>
      <c r="D101" s="80" t="s">
        <v>374</v>
      </c>
      <c r="E101" s="103">
        <v>150</v>
      </c>
      <c r="F101" s="80">
        <v>765</v>
      </c>
      <c r="G101" s="80">
        <v>304</v>
      </c>
      <c r="H101" s="103">
        <v>1182.5</v>
      </c>
      <c r="I101" s="103">
        <v>23.55</v>
      </c>
      <c r="J101" s="103">
        <v>159.8</v>
      </c>
      <c r="K101" s="81"/>
      <c r="L101" s="80">
        <v>1</v>
      </c>
      <c r="M101" s="104" t="s">
        <v>338</v>
      </c>
      <c r="N101" s="105"/>
      <c r="O101" s="105"/>
      <c r="P101" s="106"/>
    </row>
    <row r="102" spans="1:16" s="30" customFormat="1" ht="12.75" customHeight="1">
      <c r="A102" s="80"/>
      <c r="B102" s="102">
        <f>HYPERLINK("http://rucoecom.danfoss.com/online/index.html?cartCodes="&amp;C102,C102)</f>
        <v>0</v>
      </c>
      <c r="C102" s="79" t="s">
        <v>431</v>
      </c>
      <c r="D102" s="80" t="s">
        <v>374</v>
      </c>
      <c r="E102" s="103">
        <v>160</v>
      </c>
      <c r="F102" s="80">
        <v>765</v>
      </c>
      <c r="G102" s="80">
        <v>304</v>
      </c>
      <c r="H102" s="103">
        <v>1182.5</v>
      </c>
      <c r="I102" s="103">
        <v>25.12</v>
      </c>
      <c r="J102" s="103">
        <v>165.54</v>
      </c>
      <c r="K102" s="81"/>
      <c r="L102" s="80">
        <v>1</v>
      </c>
      <c r="M102" s="104" t="s">
        <v>338</v>
      </c>
      <c r="N102" s="105"/>
      <c r="O102" s="105"/>
      <c r="P102" s="106"/>
    </row>
    <row r="103" spans="1:16" s="30" customFormat="1" ht="12.75" customHeight="1">
      <c r="A103" s="80"/>
      <c r="B103" s="102">
        <f>HYPERLINK("http://rucoecom.danfoss.com/online/index.html?cartCodes="&amp;C103,C103)</f>
        <v>0</v>
      </c>
      <c r="C103" s="79" t="s">
        <v>432</v>
      </c>
      <c r="D103" s="80" t="s">
        <v>374</v>
      </c>
      <c r="E103" s="103">
        <v>170</v>
      </c>
      <c r="F103" s="80">
        <v>765</v>
      </c>
      <c r="G103" s="80">
        <v>304</v>
      </c>
      <c r="H103" s="103">
        <v>1182.5</v>
      </c>
      <c r="I103" s="103">
        <v>26.69</v>
      </c>
      <c r="J103" s="103">
        <v>169.98</v>
      </c>
      <c r="K103" s="81"/>
      <c r="L103" s="80">
        <v>1</v>
      </c>
      <c r="M103" s="104" t="s">
        <v>338</v>
      </c>
      <c r="N103" s="105"/>
      <c r="O103" s="105"/>
      <c r="P103" s="106"/>
    </row>
    <row r="104" spans="1:16" s="30" customFormat="1" ht="12.75" customHeight="1">
      <c r="A104" s="80"/>
      <c r="B104" s="102">
        <f>HYPERLINK("http://rucoecom.danfoss.com/online/index.html?cartCodes="&amp;C104,C104)</f>
        <v>0</v>
      </c>
      <c r="C104" s="79" t="s">
        <v>433</v>
      </c>
      <c r="D104" s="80" t="s">
        <v>374</v>
      </c>
      <c r="E104" s="103">
        <v>180</v>
      </c>
      <c r="F104" s="80">
        <v>765</v>
      </c>
      <c r="G104" s="80">
        <v>304</v>
      </c>
      <c r="H104" s="103">
        <v>1332.5</v>
      </c>
      <c r="I104" s="103">
        <v>28.26</v>
      </c>
      <c r="J104" s="103">
        <v>174.42</v>
      </c>
      <c r="K104" s="81"/>
      <c r="L104" s="80">
        <v>1</v>
      </c>
      <c r="M104" s="104" t="s">
        <v>338</v>
      </c>
      <c r="N104" s="105"/>
      <c r="O104" s="105"/>
      <c r="P104" s="106"/>
    </row>
    <row r="105" spans="1:16" s="30" customFormat="1" ht="12.75" customHeight="1">
      <c r="A105" s="80"/>
      <c r="B105" s="102">
        <f>HYPERLINK("http://rucoecom.danfoss.com/online/index.html?cartCodes="&amp;C105,C105)</f>
        <v>0</v>
      </c>
      <c r="C105" s="79" t="s">
        <v>434</v>
      </c>
      <c r="D105" s="80" t="s">
        <v>374</v>
      </c>
      <c r="E105" s="103">
        <v>190</v>
      </c>
      <c r="F105" s="80">
        <v>765</v>
      </c>
      <c r="G105" s="80">
        <v>304</v>
      </c>
      <c r="H105" s="103">
        <v>1332.5</v>
      </c>
      <c r="I105" s="103">
        <v>29.83</v>
      </c>
      <c r="J105" s="103">
        <v>178.86</v>
      </c>
      <c r="K105" s="81"/>
      <c r="L105" s="80">
        <v>1</v>
      </c>
      <c r="M105" s="104" t="s">
        <v>338</v>
      </c>
      <c r="N105" s="105"/>
      <c r="O105" s="105"/>
      <c r="P105" s="106"/>
    </row>
    <row r="106" spans="1:16" s="30" customFormat="1" ht="12.75" customHeight="1">
      <c r="A106" s="80"/>
      <c r="B106" s="102">
        <f>HYPERLINK("http://rucoecom.danfoss.com/online/index.html?cartCodes="&amp;C106,C106)</f>
        <v>0</v>
      </c>
      <c r="C106" s="79" t="s">
        <v>435</v>
      </c>
      <c r="D106" s="80" t="s">
        <v>374</v>
      </c>
      <c r="E106" s="103">
        <v>200</v>
      </c>
      <c r="F106" s="80">
        <v>765</v>
      </c>
      <c r="G106" s="80">
        <v>304</v>
      </c>
      <c r="H106" s="103">
        <v>1332.5</v>
      </c>
      <c r="I106" s="103">
        <v>31.4</v>
      </c>
      <c r="J106" s="103">
        <v>184.6</v>
      </c>
      <c r="K106" s="81"/>
      <c r="L106" s="80">
        <v>1</v>
      </c>
      <c r="M106" s="104" t="s">
        <v>338</v>
      </c>
      <c r="N106" s="105"/>
      <c r="O106" s="105"/>
      <c r="P106" s="106"/>
    </row>
    <row r="107" spans="1:16" ht="12.75">
      <c r="A107" s="107" t="s">
        <v>436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1:16" ht="12.75" customHeight="1">
      <c r="A108" s="66"/>
      <c r="B108" s="96">
        <f>HYPERLINK("http://rucoecom.danfoss.com/online/index.html?cartCodes="&amp;C108,C108)</f>
        <v>0</v>
      </c>
      <c r="C108" s="72" t="s">
        <v>437</v>
      </c>
      <c r="D108" s="66" t="s">
        <v>438</v>
      </c>
      <c r="E108" s="66">
        <v>30</v>
      </c>
      <c r="F108" s="66">
        <v>1124</v>
      </c>
      <c r="G108" s="66">
        <v>470</v>
      </c>
      <c r="H108" s="66">
        <v>645</v>
      </c>
      <c r="I108" s="73">
        <v>8.6</v>
      </c>
      <c r="J108" s="73">
        <v>349</v>
      </c>
      <c r="K108" s="74" t="s">
        <v>439</v>
      </c>
      <c r="L108" s="66">
        <v>1</v>
      </c>
      <c r="M108" s="66" t="s">
        <v>338</v>
      </c>
      <c r="N108" s="108" t="s">
        <v>213</v>
      </c>
      <c r="O108" s="97" t="s">
        <v>213</v>
      </c>
      <c r="P108" s="98"/>
    </row>
    <row r="109" spans="1:16" ht="12.75">
      <c r="A109" s="66"/>
      <c r="B109" s="96">
        <f>HYPERLINK("http://rucoecom.danfoss.com/online/index.html?cartCodes="&amp;C109,C109)</f>
        <v>0</v>
      </c>
      <c r="C109" s="72" t="s">
        <v>440</v>
      </c>
      <c r="D109" s="66" t="s">
        <v>438</v>
      </c>
      <c r="E109" s="66">
        <v>40</v>
      </c>
      <c r="F109" s="66">
        <v>1124</v>
      </c>
      <c r="G109" s="66">
        <v>470</v>
      </c>
      <c r="H109" s="66">
        <v>645</v>
      </c>
      <c r="I109" s="73">
        <v>11.6</v>
      </c>
      <c r="J109" s="73">
        <v>362</v>
      </c>
      <c r="K109" s="74"/>
      <c r="L109" s="66">
        <v>1</v>
      </c>
      <c r="M109" s="66" t="s">
        <v>338</v>
      </c>
      <c r="N109" s="108"/>
      <c r="O109" s="97"/>
      <c r="P109" s="98"/>
    </row>
    <row r="110" spans="1:16" ht="12.75">
      <c r="A110" s="66"/>
      <c r="B110" s="96">
        <f>HYPERLINK("http://rucoecom.danfoss.com/online/index.html?cartCodes="&amp;C110,C110)</f>
        <v>0</v>
      </c>
      <c r="C110" s="72" t="s">
        <v>441</v>
      </c>
      <c r="D110" s="66" t="s">
        <v>438</v>
      </c>
      <c r="E110" s="66">
        <v>50</v>
      </c>
      <c r="F110" s="66">
        <v>1124</v>
      </c>
      <c r="G110" s="66">
        <v>470</v>
      </c>
      <c r="H110" s="66">
        <v>645</v>
      </c>
      <c r="I110" s="73">
        <v>14.7</v>
      </c>
      <c r="J110" s="73">
        <v>375</v>
      </c>
      <c r="K110" s="74"/>
      <c r="L110" s="66">
        <v>1</v>
      </c>
      <c r="M110" s="66" t="s">
        <v>338</v>
      </c>
      <c r="N110" s="108"/>
      <c r="O110" s="97"/>
      <c r="P110" s="98"/>
    </row>
    <row r="111" spans="1:16" ht="12.75">
      <c r="A111" s="66"/>
      <c r="B111" s="96">
        <f>HYPERLINK("http://rucoecom.danfoss.com/online/index.html?cartCodes="&amp;C111,C111)</f>
        <v>0</v>
      </c>
      <c r="C111" s="72" t="s">
        <v>442</v>
      </c>
      <c r="D111" s="66" t="s">
        <v>438</v>
      </c>
      <c r="E111" s="66">
        <v>60</v>
      </c>
      <c r="F111" s="66">
        <v>1124</v>
      </c>
      <c r="G111" s="66">
        <v>470</v>
      </c>
      <c r="H111" s="66">
        <v>945</v>
      </c>
      <c r="I111" s="73">
        <v>17.7</v>
      </c>
      <c r="J111" s="73">
        <v>403</v>
      </c>
      <c r="K111" s="74"/>
      <c r="L111" s="66">
        <v>1</v>
      </c>
      <c r="M111" s="66" t="s">
        <v>338</v>
      </c>
      <c r="N111" s="108"/>
      <c r="O111" s="97"/>
      <c r="P111" s="98"/>
    </row>
    <row r="112" spans="1:16" ht="12.75">
      <c r="A112" s="66"/>
      <c r="B112" s="96">
        <f>HYPERLINK("http://rucoecom.danfoss.com/online/index.html?cartCodes="&amp;C112,C112)</f>
        <v>0</v>
      </c>
      <c r="C112" s="72" t="s">
        <v>443</v>
      </c>
      <c r="D112" s="66" t="s">
        <v>438</v>
      </c>
      <c r="E112" s="66">
        <v>70</v>
      </c>
      <c r="F112" s="66">
        <v>1124</v>
      </c>
      <c r="G112" s="66">
        <v>470</v>
      </c>
      <c r="H112" s="66">
        <v>945</v>
      </c>
      <c r="I112" s="73">
        <v>20.8</v>
      </c>
      <c r="J112" s="66">
        <v>416</v>
      </c>
      <c r="K112" s="74"/>
      <c r="L112" s="66">
        <v>1</v>
      </c>
      <c r="M112" s="66" t="s">
        <v>338</v>
      </c>
      <c r="N112" s="108"/>
      <c r="O112" s="97"/>
      <c r="P112" s="98"/>
    </row>
    <row r="113" spans="1:16" ht="12.75">
      <c r="A113" s="66"/>
      <c r="B113" s="96">
        <f>HYPERLINK("http://rucoecom.danfoss.com/online/index.html?cartCodes="&amp;C113,C113)</f>
        <v>0</v>
      </c>
      <c r="C113" s="72" t="s">
        <v>444</v>
      </c>
      <c r="D113" s="66" t="s">
        <v>438</v>
      </c>
      <c r="E113" s="66">
        <v>80</v>
      </c>
      <c r="F113" s="66">
        <v>1124</v>
      </c>
      <c r="G113" s="66">
        <v>470</v>
      </c>
      <c r="H113" s="66">
        <v>945</v>
      </c>
      <c r="I113" s="73">
        <v>23.9</v>
      </c>
      <c r="J113" s="73">
        <v>429</v>
      </c>
      <c r="K113" s="74"/>
      <c r="L113" s="66">
        <v>1</v>
      </c>
      <c r="M113" s="66" t="s">
        <v>338</v>
      </c>
      <c r="N113" s="108"/>
      <c r="O113" s="97"/>
      <c r="P113" s="98"/>
    </row>
    <row r="114" spans="1:16" ht="12.75">
      <c r="A114" s="66"/>
      <c r="B114" s="96">
        <f>HYPERLINK("http://rucoecom.danfoss.com/online/index.html?cartCodes="&amp;C114,C114)</f>
        <v>0</v>
      </c>
      <c r="C114" s="72" t="s">
        <v>445</v>
      </c>
      <c r="D114" s="66" t="s">
        <v>438</v>
      </c>
      <c r="E114" s="66">
        <v>90</v>
      </c>
      <c r="F114" s="66">
        <v>1124</v>
      </c>
      <c r="G114" s="66">
        <v>470</v>
      </c>
      <c r="H114" s="66">
        <v>945</v>
      </c>
      <c r="I114" s="73">
        <v>26.9</v>
      </c>
      <c r="J114" s="73">
        <v>442</v>
      </c>
      <c r="K114" s="74"/>
      <c r="L114" s="66">
        <v>1</v>
      </c>
      <c r="M114" s="66" t="s">
        <v>338</v>
      </c>
      <c r="N114" s="108"/>
      <c r="O114" s="97"/>
      <c r="P114" s="98"/>
    </row>
    <row r="115" spans="1:16" ht="12.75" customHeight="1">
      <c r="A115" s="66"/>
      <c r="B115" s="96">
        <f>HYPERLINK("http://rucoecom.danfoss.com/online/index.html?cartCodes="&amp;C115,C115)</f>
        <v>0</v>
      </c>
      <c r="C115" s="72" t="s">
        <v>446</v>
      </c>
      <c r="D115" s="66" t="s">
        <v>438</v>
      </c>
      <c r="E115" s="66">
        <v>100</v>
      </c>
      <c r="F115" s="66">
        <v>1124</v>
      </c>
      <c r="G115" s="66">
        <v>470</v>
      </c>
      <c r="H115" s="66">
        <v>945</v>
      </c>
      <c r="I115" s="66">
        <v>30</v>
      </c>
      <c r="J115" s="73">
        <v>454</v>
      </c>
      <c r="K115" s="74"/>
      <c r="L115" s="66">
        <v>1</v>
      </c>
      <c r="M115" s="66" t="s">
        <v>338</v>
      </c>
      <c r="N115" s="108"/>
      <c r="O115" s="97"/>
      <c r="P115" s="98"/>
    </row>
    <row r="116" spans="1:16" ht="12.75">
      <c r="A116" s="66"/>
      <c r="B116" s="96">
        <f>HYPERLINK("http://rucoecom.danfoss.com/online/index.html?cartCodes="&amp;C116,C116)</f>
        <v>0</v>
      </c>
      <c r="C116" s="72" t="s">
        <v>447</v>
      </c>
      <c r="D116" s="66" t="s">
        <v>438</v>
      </c>
      <c r="E116" s="66">
        <v>110</v>
      </c>
      <c r="F116" s="66">
        <v>1124</v>
      </c>
      <c r="G116" s="66">
        <v>470</v>
      </c>
      <c r="H116" s="66">
        <v>945</v>
      </c>
      <c r="I116" s="73">
        <v>33</v>
      </c>
      <c r="J116" s="73">
        <v>467</v>
      </c>
      <c r="K116" s="74"/>
      <c r="L116" s="66">
        <v>1</v>
      </c>
      <c r="M116" s="66" t="s">
        <v>338</v>
      </c>
      <c r="N116" s="108"/>
      <c r="O116" s="97"/>
      <c r="P116" s="98"/>
    </row>
    <row r="117" spans="1:16" ht="12.75">
      <c r="A117" s="66"/>
      <c r="B117" s="96">
        <f>HYPERLINK("http://rucoecom.danfoss.com/online/index.html?cartCodes="&amp;C117,C117)</f>
        <v>0</v>
      </c>
      <c r="C117" s="72" t="s">
        <v>448</v>
      </c>
      <c r="D117" s="66" t="s">
        <v>438</v>
      </c>
      <c r="E117" s="66">
        <v>120</v>
      </c>
      <c r="F117" s="66">
        <v>1124</v>
      </c>
      <c r="G117" s="66">
        <v>470</v>
      </c>
      <c r="H117" s="66">
        <v>1345</v>
      </c>
      <c r="I117" s="73">
        <v>36.1</v>
      </c>
      <c r="J117" s="66">
        <v>480</v>
      </c>
      <c r="K117" s="74"/>
      <c r="L117" s="66">
        <v>1</v>
      </c>
      <c r="M117" s="66" t="s">
        <v>338</v>
      </c>
      <c r="N117" s="108"/>
      <c r="O117" s="97"/>
      <c r="P117" s="98"/>
    </row>
    <row r="118" spans="1:16" ht="12.75">
      <c r="A118" s="66"/>
      <c r="B118" s="96">
        <f>HYPERLINK("http://rucoecom.danfoss.com/online/index.html?cartCodes="&amp;C118,C118)</f>
        <v>0</v>
      </c>
      <c r="C118" s="72" t="s">
        <v>449</v>
      </c>
      <c r="D118" s="66" t="s">
        <v>438</v>
      </c>
      <c r="E118" s="66">
        <v>130</v>
      </c>
      <c r="F118" s="66">
        <v>1124</v>
      </c>
      <c r="G118" s="66">
        <v>470</v>
      </c>
      <c r="H118" s="66">
        <v>1345</v>
      </c>
      <c r="I118" s="73">
        <v>39.2</v>
      </c>
      <c r="J118" s="73">
        <v>525</v>
      </c>
      <c r="K118" s="74"/>
      <c r="L118" s="66">
        <v>1</v>
      </c>
      <c r="M118" s="66" t="s">
        <v>338</v>
      </c>
      <c r="N118" s="108"/>
      <c r="O118" s="97"/>
      <c r="P118" s="98"/>
    </row>
    <row r="119" spans="1:16" ht="12.75">
      <c r="A119" s="66"/>
      <c r="B119" s="96">
        <f>HYPERLINK("http://rucoecom.danfoss.com/online/index.html?cartCodes="&amp;C119,C119)</f>
        <v>0</v>
      </c>
      <c r="C119" s="72" t="s">
        <v>450</v>
      </c>
      <c r="D119" s="66" t="s">
        <v>438</v>
      </c>
      <c r="E119" s="66">
        <v>140</v>
      </c>
      <c r="F119" s="66">
        <v>1124</v>
      </c>
      <c r="G119" s="66">
        <v>470</v>
      </c>
      <c r="H119" s="66">
        <v>1345</v>
      </c>
      <c r="I119" s="73">
        <v>42.2</v>
      </c>
      <c r="J119" s="73">
        <v>538</v>
      </c>
      <c r="K119" s="74"/>
      <c r="L119" s="66">
        <v>1</v>
      </c>
      <c r="M119" s="66" t="s">
        <v>338</v>
      </c>
      <c r="N119" s="108"/>
      <c r="O119" s="97"/>
      <c r="P119" s="98"/>
    </row>
    <row r="120" spans="1:16" ht="12.75">
      <c r="A120" s="66"/>
      <c r="B120" s="96">
        <f>HYPERLINK("http://rucoecom.danfoss.com/online/index.html?cartCodes="&amp;C120,C120)</f>
        <v>0</v>
      </c>
      <c r="C120" s="72" t="s">
        <v>451</v>
      </c>
      <c r="D120" s="66" t="s">
        <v>438</v>
      </c>
      <c r="E120" s="66">
        <v>150</v>
      </c>
      <c r="F120" s="66">
        <v>1124</v>
      </c>
      <c r="G120" s="66">
        <v>470</v>
      </c>
      <c r="H120" s="66">
        <v>1345</v>
      </c>
      <c r="I120" s="66">
        <v>45.3</v>
      </c>
      <c r="J120" s="73">
        <v>551</v>
      </c>
      <c r="K120" s="74"/>
      <c r="L120" s="66">
        <v>1</v>
      </c>
      <c r="M120" s="66" t="s">
        <v>338</v>
      </c>
      <c r="N120" s="108"/>
      <c r="O120" s="97"/>
      <c r="P120" s="98"/>
    </row>
    <row r="121" spans="1:16" ht="12.75">
      <c r="A121" s="66"/>
      <c r="B121" s="96">
        <f>HYPERLINK("http://rucoecom.danfoss.com/online/index.html?cartCodes="&amp;C121,C121)</f>
        <v>0</v>
      </c>
      <c r="C121" s="72" t="s">
        <v>452</v>
      </c>
      <c r="D121" s="66" t="s">
        <v>438</v>
      </c>
      <c r="E121" s="66">
        <v>160</v>
      </c>
      <c r="F121" s="66">
        <v>1124</v>
      </c>
      <c r="G121" s="66">
        <v>470</v>
      </c>
      <c r="H121" s="66">
        <v>1345</v>
      </c>
      <c r="I121" s="73">
        <v>48.3</v>
      </c>
      <c r="J121" s="73">
        <v>564</v>
      </c>
      <c r="K121" s="74"/>
      <c r="L121" s="66">
        <v>1</v>
      </c>
      <c r="M121" s="66" t="s">
        <v>338</v>
      </c>
      <c r="N121" s="108"/>
      <c r="O121" s="97"/>
      <c r="P121" s="98"/>
    </row>
    <row r="122" spans="1:16" ht="12.75">
      <c r="A122" s="66"/>
      <c r="B122" s="96">
        <f>HYPERLINK("http://rucoecom.danfoss.com/online/index.html?cartCodes="&amp;C122,C122)</f>
        <v>0</v>
      </c>
      <c r="C122" s="72" t="s">
        <v>448</v>
      </c>
      <c r="D122" s="66" t="s">
        <v>438</v>
      </c>
      <c r="E122" s="66">
        <v>170</v>
      </c>
      <c r="F122" s="66">
        <v>1124</v>
      </c>
      <c r="G122" s="66">
        <v>470</v>
      </c>
      <c r="H122" s="66">
        <v>1345</v>
      </c>
      <c r="I122" s="73">
        <v>51.4</v>
      </c>
      <c r="J122" s="66">
        <v>577</v>
      </c>
      <c r="K122" s="74"/>
      <c r="L122" s="66">
        <v>1</v>
      </c>
      <c r="M122" s="66" t="s">
        <v>338</v>
      </c>
      <c r="N122" s="108"/>
      <c r="O122" s="97"/>
      <c r="P122" s="98"/>
    </row>
    <row r="123" spans="1:16" ht="12.75">
      <c r="A123" s="66"/>
      <c r="B123" s="96">
        <f>HYPERLINK("http://rucoecom.danfoss.com/online/index.html?cartCodes="&amp;C123,C123)</f>
        <v>0</v>
      </c>
      <c r="C123" s="72" t="s">
        <v>449</v>
      </c>
      <c r="D123" s="66" t="s">
        <v>438</v>
      </c>
      <c r="E123" s="66">
        <v>180</v>
      </c>
      <c r="F123" s="66">
        <v>1124</v>
      </c>
      <c r="G123" s="66">
        <v>470</v>
      </c>
      <c r="H123" s="66">
        <v>1345</v>
      </c>
      <c r="I123" s="73">
        <v>54.5</v>
      </c>
      <c r="J123" s="73">
        <v>589</v>
      </c>
      <c r="K123" s="74"/>
      <c r="L123" s="66">
        <v>1</v>
      </c>
      <c r="M123" s="66" t="s">
        <v>338</v>
      </c>
      <c r="N123" s="108"/>
      <c r="O123" s="97"/>
      <c r="P123" s="98"/>
    </row>
    <row r="124" spans="1:16" ht="12.75">
      <c r="A124" s="66"/>
      <c r="B124" s="96">
        <f>HYPERLINK("http://rucoecom.danfoss.com/online/index.html?cartCodes="&amp;C124,C124)</f>
        <v>0</v>
      </c>
      <c r="C124" s="72" t="s">
        <v>450</v>
      </c>
      <c r="D124" s="66" t="s">
        <v>438</v>
      </c>
      <c r="E124" s="66">
        <v>190</v>
      </c>
      <c r="F124" s="66">
        <v>1124</v>
      </c>
      <c r="G124" s="66">
        <v>470</v>
      </c>
      <c r="H124" s="66">
        <v>1345</v>
      </c>
      <c r="I124" s="73">
        <v>57.5</v>
      </c>
      <c r="J124" s="73">
        <v>602</v>
      </c>
      <c r="K124" s="74"/>
      <c r="L124" s="66">
        <v>1</v>
      </c>
      <c r="M124" s="66" t="s">
        <v>338</v>
      </c>
      <c r="N124" s="108"/>
      <c r="O124" s="97"/>
      <c r="P124" s="98"/>
    </row>
    <row r="125" spans="1:16" ht="12.75">
      <c r="A125" s="66"/>
      <c r="B125" s="96">
        <f>HYPERLINK("http://rucoecom.danfoss.com/online/index.html?cartCodes="&amp;C125,C125)</f>
        <v>0</v>
      </c>
      <c r="C125" s="72" t="s">
        <v>451</v>
      </c>
      <c r="D125" s="66" t="s">
        <v>438</v>
      </c>
      <c r="E125" s="66">
        <v>200</v>
      </c>
      <c r="F125" s="66">
        <v>1124</v>
      </c>
      <c r="G125" s="66">
        <v>470</v>
      </c>
      <c r="H125" s="66">
        <v>1345</v>
      </c>
      <c r="I125" s="66">
        <v>60.6</v>
      </c>
      <c r="J125" s="73">
        <v>615</v>
      </c>
      <c r="K125" s="74"/>
      <c r="L125" s="66">
        <v>1</v>
      </c>
      <c r="M125" s="66" t="s">
        <v>338</v>
      </c>
      <c r="N125" s="108"/>
      <c r="O125" s="97"/>
      <c r="P125" s="98"/>
    </row>
    <row r="126" spans="1:16" ht="12.75">
      <c r="A126" s="107" t="s">
        <v>453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1:16" ht="12.75" customHeight="1">
      <c r="A127" s="66"/>
      <c r="B127" s="96">
        <f>HYPERLINK("http://rucoecom.danfoss.com/online/index.html?cartCodes="&amp;C127,C127)</f>
        <v>0</v>
      </c>
      <c r="C127" s="72" t="s">
        <v>437</v>
      </c>
      <c r="D127" s="66" t="s">
        <v>438</v>
      </c>
      <c r="E127" s="66">
        <v>30</v>
      </c>
      <c r="F127" s="66">
        <v>1124</v>
      </c>
      <c r="G127" s="66">
        <v>470</v>
      </c>
      <c r="H127" s="66">
        <v>645</v>
      </c>
      <c r="I127" s="73">
        <v>8.6</v>
      </c>
      <c r="J127" s="73">
        <v>349</v>
      </c>
      <c r="K127" s="74" t="s">
        <v>454</v>
      </c>
      <c r="L127" s="66">
        <v>1</v>
      </c>
      <c r="M127" s="66" t="s">
        <v>338</v>
      </c>
      <c r="N127" s="108" t="s">
        <v>213</v>
      </c>
      <c r="O127" s="97" t="s">
        <v>213</v>
      </c>
      <c r="P127" s="98"/>
    </row>
    <row r="128" spans="1:16" ht="12.75">
      <c r="A128" s="66"/>
      <c r="B128" s="96">
        <f>HYPERLINK("http://rucoecom.danfoss.com/online/index.html?cartCodes="&amp;C128,C128)</f>
        <v>0</v>
      </c>
      <c r="C128" s="72" t="s">
        <v>440</v>
      </c>
      <c r="D128" s="66" t="s">
        <v>438</v>
      </c>
      <c r="E128" s="66">
        <v>40</v>
      </c>
      <c r="F128" s="66">
        <v>1124</v>
      </c>
      <c r="G128" s="66">
        <v>470</v>
      </c>
      <c r="H128" s="66">
        <v>645</v>
      </c>
      <c r="I128" s="73">
        <v>11.6</v>
      </c>
      <c r="J128" s="73">
        <v>362</v>
      </c>
      <c r="K128" s="74"/>
      <c r="L128" s="66">
        <v>1</v>
      </c>
      <c r="M128" s="66" t="s">
        <v>338</v>
      </c>
      <c r="N128" s="108"/>
      <c r="O128" s="97"/>
      <c r="P128" s="98"/>
    </row>
    <row r="129" spans="1:16" ht="12.75">
      <c r="A129" s="66"/>
      <c r="B129" s="96">
        <f>HYPERLINK("http://rucoecom.danfoss.com/online/index.html?cartCodes="&amp;C129,C129)</f>
        <v>0</v>
      </c>
      <c r="C129" s="72" t="s">
        <v>441</v>
      </c>
      <c r="D129" s="66" t="s">
        <v>438</v>
      </c>
      <c r="E129" s="66">
        <v>50</v>
      </c>
      <c r="F129" s="66">
        <v>1124</v>
      </c>
      <c r="G129" s="66">
        <v>470</v>
      </c>
      <c r="H129" s="66">
        <v>645</v>
      </c>
      <c r="I129" s="73">
        <v>14.7</v>
      </c>
      <c r="J129" s="73">
        <v>375</v>
      </c>
      <c r="K129" s="74"/>
      <c r="L129" s="66">
        <v>1</v>
      </c>
      <c r="M129" s="66" t="s">
        <v>338</v>
      </c>
      <c r="N129" s="108"/>
      <c r="O129" s="97"/>
      <c r="P129" s="98"/>
    </row>
    <row r="130" spans="1:16" ht="12.75">
      <c r="A130" s="66"/>
      <c r="B130" s="96">
        <f>HYPERLINK("http://rucoecom.danfoss.com/online/index.html?cartCodes="&amp;C130,C130)</f>
        <v>0</v>
      </c>
      <c r="C130" s="72" t="s">
        <v>442</v>
      </c>
      <c r="D130" s="66" t="s">
        <v>438</v>
      </c>
      <c r="E130" s="66">
        <v>60</v>
      </c>
      <c r="F130" s="66">
        <v>1124</v>
      </c>
      <c r="G130" s="66">
        <v>470</v>
      </c>
      <c r="H130" s="66">
        <v>945</v>
      </c>
      <c r="I130" s="73">
        <v>17.7</v>
      </c>
      <c r="J130" s="73">
        <v>403</v>
      </c>
      <c r="K130" s="74"/>
      <c r="L130" s="66">
        <v>1</v>
      </c>
      <c r="M130" s="66" t="s">
        <v>338</v>
      </c>
      <c r="N130" s="108"/>
      <c r="O130" s="97"/>
      <c r="P130" s="98"/>
    </row>
    <row r="131" spans="1:16" ht="12.75">
      <c r="A131" s="66"/>
      <c r="B131" s="96">
        <f>HYPERLINK("http://rucoecom.danfoss.com/online/index.html?cartCodes="&amp;C131,C131)</f>
        <v>0</v>
      </c>
      <c r="C131" s="72" t="s">
        <v>443</v>
      </c>
      <c r="D131" s="66" t="s">
        <v>438</v>
      </c>
      <c r="E131" s="66">
        <v>70</v>
      </c>
      <c r="F131" s="66">
        <v>1124</v>
      </c>
      <c r="G131" s="66">
        <v>470</v>
      </c>
      <c r="H131" s="66">
        <v>945</v>
      </c>
      <c r="I131" s="73">
        <v>20.8</v>
      </c>
      <c r="J131" s="66">
        <v>416</v>
      </c>
      <c r="K131" s="74"/>
      <c r="L131" s="66">
        <v>1</v>
      </c>
      <c r="M131" s="66" t="s">
        <v>338</v>
      </c>
      <c r="N131" s="108"/>
      <c r="O131" s="97"/>
      <c r="P131" s="98"/>
    </row>
    <row r="132" spans="1:16" ht="12.75">
      <c r="A132" s="66"/>
      <c r="B132" s="96">
        <f>HYPERLINK("http://rucoecom.danfoss.com/online/index.html?cartCodes="&amp;C132,C132)</f>
        <v>0</v>
      </c>
      <c r="C132" s="72" t="s">
        <v>444</v>
      </c>
      <c r="D132" s="66" t="s">
        <v>438</v>
      </c>
      <c r="E132" s="66">
        <v>80</v>
      </c>
      <c r="F132" s="66">
        <v>1124</v>
      </c>
      <c r="G132" s="66">
        <v>470</v>
      </c>
      <c r="H132" s="66">
        <v>945</v>
      </c>
      <c r="I132" s="73">
        <v>23.9</v>
      </c>
      <c r="J132" s="73">
        <v>429</v>
      </c>
      <c r="K132" s="74"/>
      <c r="L132" s="66">
        <v>1</v>
      </c>
      <c r="M132" s="66" t="s">
        <v>338</v>
      </c>
      <c r="N132" s="108"/>
      <c r="O132" s="97"/>
      <c r="P132" s="98"/>
    </row>
    <row r="133" spans="1:16" ht="12.75">
      <c r="A133" s="66"/>
      <c r="B133" s="96">
        <f>HYPERLINK("http://rucoecom.danfoss.com/online/index.html?cartCodes="&amp;C133,C133)</f>
        <v>0</v>
      </c>
      <c r="C133" s="72" t="s">
        <v>445</v>
      </c>
      <c r="D133" s="66" t="s">
        <v>438</v>
      </c>
      <c r="E133" s="66">
        <v>90</v>
      </c>
      <c r="F133" s="66">
        <v>1124</v>
      </c>
      <c r="G133" s="66">
        <v>470</v>
      </c>
      <c r="H133" s="66">
        <v>945</v>
      </c>
      <c r="I133" s="73">
        <v>26.9</v>
      </c>
      <c r="J133" s="73">
        <v>442</v>
      </c>
      <c r="K133" s="74"/>
      <c r="L133" s="66">
        <v>1</v>
      </c>
      <c r="M133" s="66" t="s">
        <v>338</v>
      </c>
      <c r="N133" s="108"/>
      <c r="O133" s="97"/>
      <c r="P133" s="98"/>
    </row>
    <row r="134" spans="1:16" ht="12.75">
      <c r="A134" s="66"/>
      <c r="B134" s="96">
        <f>HYPERLINK("http://rucoecom.danfoss.com/online/index.html?cartCodes="&amp;C134,C134)</f>
        <v>0</v>
      </c>
      <c r="C134" s="72" t="s">
        <v>446</v>
      </c>
      <c r="D134" s="66" t="s">
        <v>438</v>
      </c>
      <c r="E134" s="66">
        <v>100</v>
      </c>
      <c r="F134" s="66">
        <v>1124</v>
      </c>
      <c r="G134" s="66">
        <v>470</v>
      </c>
      <c r="H134" s="66">
        <v>945</v>
      </c>
      <c r="I134" s="66">
        <v>30</v>
      </c>
      <c r="J134" s="73">
        <v>454</v>
      </c>
      <c r="K134" s="74"/>
      <c r="L134" s="66">
        <v>1</v>
      </c>
      <c r="M134" s="66" t="s">
        <v>338</v>
      </c>
      <c r="N134" s="108"/>
      <c r="O134" s="97"/>
      <c r="P134" s="98"/>
    </row>
    <row r="135" spans="1:16" ht="12.75">
      <c r="A135" s="66"/>
      <c r="B135" s="96">
        <f>HYPERLINK("http://rucoecom.danfoss.com/online/index.html?cartCodes="&amp;C135,C135)</f>
        <v>0</v>
      </c>
      <c r="C135" s="72" t="s">
        <v>447</v>
      </c>
      <c r="D135" s="66" t="s">
        <v>438</v>
      </c>
      <c r="E135" s="66">
        <v>110</v>
      </c>
      <c r="F135" s="66">
        <v>1124</v>
      </c>
      <c r="G135" s="66">
        <v>470</v>
      </c>
      <c r="H135" s="66">
        <v>945</v>
      </c>
      <c r="I135" s="73">
        <v>33</v>
      </c>
      <c r="J135" s="73">
        <v>467</v>
      </c>
      <c r="K135" s="74"/>
      <c r="L135" s="66">
        <v>1</v>
      </c>
      <c r="M135" s="66" t="s">
        <v>338</v>
      </c>
      <c r="N135" s="108"/>
      <c r="O135" s="97"/>
      <c r="P135" s="98"/>
    </row>
    <row r="136" spans="1:16" ht="12.75">
      <c r="A136" s="66"/>
      <c r="B136" s="96">
        <f>HYPERLINK("http://rucoecom.danfoss.com/online/index.html?cartCodes="&amp;C136,C136)</f>
        <v>0</v>
      </c>
      <c r="C136" s="72" t="s">
        <v>448</v>
      </c>
      <c r="D136" s="66" t="s">
        <v>438</v>
      </c>
      <c r="E136" s="66">
        <v>120</v>
      </c>
      <c r="F136" s="66">
        <v>1124</v>
      </c>
      <c r="G136" s="66">
        <v>470</v>
      </c>
      <c r="H136" s="66">
        <v>1345</v>
      </c>
      <c r="I136" s="73">
        <v>36.1</v>
      </c>
      <c r="J136" s="66">
        <v>480</v>
      </c>
      <c r="K136" s="74"/>
      <c r="L136" s="66">
        <v>1</v>
      </c>
      <c r="M136" s="66" t="s">
        <v>338</v>
      </c>
      <c r="N136" s="108"/>
      <c r="O136" s="97"/>
      <c r="P136" s="98"/>
    </row>
    <row r="137" spans="1:16" ht="12.75">
      <c r="A137" s="66"/>
      <c r="B137" s="96">
        <f>HYPERLINK("http://rucoecom.danfoss.com/online/index.html?cartCodes="&amp;C137,C137)</f>
        <v>0</v>
      </c>
      <c r="C137" s="72" t="s">
        <v>449</v>
      </c>
      <c r="D137" s="66" t="s">
        <v>438</v>
      </c>
      <c r="E137" s="66">
        <v>130</v>
      </c>
      <c r="F137" s="66">
        <v>1124</v>
      </c>
      <c r="G137" s="66">
        <v>470</v>
      </c>
      <c r="H137" s="66">
        <v>1345</v>
      </c>
      <c r="I137" s="73">
        <v>39.2</v>
      </c>
      <c r="J137" s="73">
        <v>525</v>
      </c>
      <c r="K137" s="74"/>
      <c r="L137" s="66">
        <v>1</v>
      </c>
      <c r="M137" s="66" t="s">
        <v>338</v>
      </c>
      <c r="N137" s="108"/>
      <c r="O137" s="97"/>
      <c r="P137" s="98"/>
    </row>
    <row r="138" spans="1:16" ht="12.75">
      <c r="A138" s="66"/>
      <c r="B138" s="96">
        <f>HYPERLINK("http://rucoecom.danfoss.com/online/index.html?cartCodes="&amp;C138,C138)</f>
        <v>0</v>
      </c>
      <c r="C138" s="72" t="s">
        <v>450</v>
      </c>
      <c r="D138" s="66" t="s">
        <v>438</v>
      </c>
      <c r="E138" s="66">
        <v>140</v>
      </c>
      <c r="F138" s="66">
        <v>1124</v>
      </c>
      <c r="G138" s="66">
        <v>470</v>
      </c>
      <c r="H138" s="66">
        <v>1345</v>
      </c>
      <c r="I138" s="73">
        <v>42.2</v>
      </c>
      <c r="J138" s="73">
        <v>538</v>
      </c>
      <c r="K138" s="74"/>
      <c r="L138" s="66">
        <v>1</v>
      </c>
      <c r="M138" s="66" t="s">
        <v>338</v>
      </c>
      <c r="N138" s="108"/>
      <c r="O138" s="97"/>
      <c r="P138" s="98"/>
    </row>
    <row r="139" spans="1:16" ht="12.75">
      <c r="A139" s="66"/>
      <c r="B139" s="96">
        <f>HYPERLINK("http://rucoecom.danfoss.com/online/index.html?cartCodes="&amp;C139,C139)</f>
        <v>0</v>
      </c>
      <c r="C139" s="72" t="s">
        <v>451</v>
      </c>
      <c r="D139" s="66" t="s">
        <v>438</v>
      </c>
      <c r="E139" s="66">
        <v>150</v>
      </c>
      <c r="F139" s="66">
        <v>1124</v>
      </c>
      <c r="G139" s="66">
        <v>470</v>
      </c>
      <c r="H139" s="66">
        <v>1345</v>
      </c>
      <c r="I139" s="66">
        <v>45.3</v>
      </c>
      <c r="J139" s="73">
        <v>551</v>
      </c>
      <c r="K139" s="74"/>
      <c r="L139" s="66">
        <v>1</v>
      </c>
      <c r="M139" s="66" t="s">
        <v>338</v>
      </c>
      <c r="N139" s="108"/>
      <c r="O139" s="97"/>
      <c r="P139" s="98"/>
    </row>
    <row r="140" spans="1:16" ht="12.75" customHeight="1">
      <c r="A140" s="66"/>
      <c r="B140" s="96">
        <f>HYPERLINK("http://rucoecom.danfoss.com/online/index.html?cartCodes="&amp;C140,C140)</f>
        <v>0</v>
      </c>
      <c r="C140" s="72" t="s">
        <v>452</v>
      </c>
      <c r="D140" s="66" t="s">
        <v>438</v>
      </c>
      <c r="E140" s="66">
        <v>160</v>
      </c>
      <c r="F140" s="66">
        <v>1124</v>
      </c>
      <c r="G140" s="66">
        <v>470</v>
      </c>
      <c r="H140" s="66">
        <v>1345</v>
      </c>
      <c r="I140" s="73">
        <v>48.3</v>
      </c>
      <c r="J140" s="73">
        <v>564</v>
      </c>
      <c r="K140" s="74"/>
      <c r="L140" s="66">
        <v>1</v>
      </c>
      <c r="M140" s="66" t="s">
        <v>338</v>
      </c>
      <c r="N140" s="108"/>
      <c r="O140" s="97"/>
      <c r="P140" s="98"/>
    </row>
    <row r="141" spans="1:16" ht="12.75">
      <c r="A141" s="66"/>
      <c r="B141" s="96">
        <f>HYPERLINK("http://rucoecom.danfoss.com/online/index.html?cartCodes="&amp;C141,C141)</f>
        <v>0</v>
      </c>
      <c r="C141" s="72" t="s">
        <v>448</v>
      </c>
      <c r="D141" s="66" t="s">
        <v>438</v>
      </c>
      <c r="E141" s="66">
        <v>170</v>
      </c>
      <c r="F141" s="66">
        <v>1124</v>
      </c>
      <c r="G141" s="66">
        <v>470</v>
      </c>
      <c r="H141" s="66">
        <v>1345</v>
      </c>
      <c r="I141" s="73">
        <v>51.4</v>
      </c>
      <c r="J141" s="66">
        <v>577</v>
      </c>
      <c r="K141" s="74"/>
      <c r="L141" s="66">
        <v>1</v>
      </c>
      <c r="M141" s="66" t="s">
        <v>338</v>
      </c>
      <c r="N141" s="108"/>
      <c r="O141" s="97"/>
      <c r="P141" s="98"/>
    </row>
    <row r="142" spans="1:16" ht="12.75">
      <c r="A142" s="66"/>
      <c r="B142" s="96">
        <f>HYPERLINK("http://rucoecom.danfoss.com/online/index.html?cartCodes="&amp;C142,C142)</f>
        <v>0</v>
      </c>
      <c r="C142" s="72" t="s">
        <v>449</v>
      </c>
      <c r="D142" s="66" t="s">
        <v>438</v>
      </c>
      <c r="E142" s="66">
        <v>180</v>
      </c>
      <c r="F142" s="66">
        <v>1124</v>
      </c>
      <c r="G142" s="66">
        <v>470</v>
      </c>
      <c r="H142" s="66">
        <v>1345</v>
      </c>
      <c r="I142" s="73">
        <v>54.5</v>
      </c>
      <c r="J142" s="73">
        <v>589</v>
      </c>
      <c r="K142" s="74"/>
      <c r="L142" s="66">
        <v>1</v>
      </c>
      <c r="M142" s="66" t="s">
        <v>338</v>
      </c>
      <c r="N142" s="108"/>
      <c r="O142" s="97"/>
      <c r="P142" s="98"/>
    </row>
    <row r="143" spans="1:16" ht="12.75">
      <c r="A143" s="66"/>
      <c r="B143" s="96">
        <f>HYPERLINK("http://rucoecom.danfoss.com/online/index.html?cartCodes="&amp;C143,C143)</f>
        <v>0</v>
      </c>
      <c r="C143" s="72" t="s">
        <v>450</v>
      </c>
      <c r="D143" s="66" t="s">
        <v>438</v>
      </c>
      <c r="E143" s="66">
        <v>190</v>
      </c>
      <c r="F143" s="66">
        <v>1124</v>
      </c>
      <c r="G143" s="66">
        <v>470</v>
      </c>
      <c r="H143" s="66">
        <v>1345</v>
      </c>
      <c r="I143" s="73">
        <v>57.5</v>
      </c>
      <c r="J143" s="73">
        <v>602</v>
      </c>
      <c r="K143" s="74"/>
      <c r="L143" s="66">
        <v>1</v>
      </c>
      <c r="M143" s="66" t="s">
        <v>338</v>
      </c>
      <c r="N143" s="108"/>
      <c r="O143" s="97"/>
      <c r="P143" s="98"/>
    </row>
    <row r="144" spans="1:16" ht="12.75">
      <c r="A144" s="66"/>
      <c r="B144" s="96">
        <f>HYPERLINK("http://rucoecom.danfoss.com/online/index.html?cartCodes="&amp;C144,C144)</f>
        <v>0</v>
      </c>
      <c r="C144" s="72" t="s">
        <v>451</v>
      </c>
      <c r="D144" s="66" t="s">
        <v>438</v>
      </c>
      <c r="E144" s="66">
        <v>200</v>
      </c>
      <c r="F144" s="66">
        <v>1124</v>
      </c>
      <c r="G144" s="66">
        <v>470</v>
      </c>
      <c r="H144" s="66">
        <v>1345</v>
      </c>
      <c r="I144" s="66">
        <v>60.6</v>
      </c>
      <c r="J144" s="73">
        <v>615</v>
      </c>
      <c r="K144" s="74"/>
      <c r="L144" s="66">
        <v>1</v>
      </c>
      <c r="M144" s="66" t="s">
        <v>338</v>
      </c>
      <c r="N144" s="108"/>
      <c r="O144" s="97"/>
      <c r="P144" s="98"/>
    </row>
    <row r="145" spans="1:16" s="30" customFormat="1" ht="12.75">
      <c r="A145" s="109" t="s">
        <v>455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</row>
    <row r="146" spans="1:16" s="30" customFormat="1" ht="12.75" customHeight="1">
      <c r="A146" s="80"/>
      <c r="B146" s="96">
        <f>HYPERLINK("http://rucoecom.danfoss.com/online/index.html?cartCodes="&amp;C146,C146)</f>
        <v>0</v>
      </c>
      <c r="C146" s="79" t="s">
        <v>456</v>
      </c>
      <c r="D146" s="80" t="s">
        <v>457</v>
      </c>
      <c r="E146" s="80">
        <v>30</v>
      </c>
      <c r="F146" s="80">
        <v>1603</v>
      </c>
      <c r="G146" s="80">
        <v>470</v>
      </c>
      <c r="H146" s="80">
        <v>645</v>
      </c>
      <c r="I146" s="110">
        <v>8.6</v>
      </c>
      <c r="J146" s="110">
        <v>550.45</v>
      </c>
      <c r="K146" s="81" t="s">
        <v>458</v>
      </c>
      <c r="L146" s="80">
        <v>1</v>
      </c>
      <c r="M146" s="80" t="s">
        <v>338</v>
      </c>
      <c r="N146" s="111" t="s">
        <v>213</v>
      </c>
      <c r="O146" s="105" t="s">
        <v>213</v>
      </c>
      <c r="P146" s="106"/>
    </row>
    <row r="147" spans="1:16" s="30" customFormat="1" ht="12.75">
      <c r="A147" s="80"/>
      <c r="B147" s="96">
        <f>HYPERLINK("http://rucoecom.danfoss.com/online/index.html?cartCodes="&amp;C147,C147)</f>
        <v>0</v>
      </c>
      <c r="C147" s="79" t="s">
        <v>459</v>
      </c>
      <c r="D147" s="80" t="s">
        <v>457</v>
      </c>
      <c r="E147" s="80">
        <v>40</v>
      </c>
      <c r="F147" s="80">
        <v>1603</v>
      </c>
      <c r="G147" s="80">
        <v>470</v>
      </c>
      <c r="H147" s="80">
        <v>645</v>
      </c>
      <c r="I147" s="110">
        <v>11.6</v>
      </c>
      <c r="J147" s="110">
        <v>569.6</v>
      </c>
      <c r="K147" s="81"/>
      <c r="L147" s="80">
        <v>1</v>
      </c>
      <c r="M147" s="80" t="s">
        <v>338</v>
      </c>
      <c r="N147" s="111"/>
      <c r="O147" s="105"/>
      <c r="P147" s="106"/>
    </row>
    <row r="148" spans="1:16" s="30" customFormat="1" ht="12.75">
      <c r="A148" s="80"/>
      <c r="B148" s="96">
        <f>HYPERLINK("http://rucoecom.danfoss.com/online/index.html?cartCodes="&amp;C148,C148)</f>
        <v>0</v>
      </c>
      <c r="C148" s="79" t="s">
        <v>460</v>
      </c>
      <c r="D148" s="80" t="s">
        <v>457</v>
      </c>
      <c r="E148" s="80">
        <v>50</v>
      </c>
      <c r="F148" s="80">
        <v>1603</v>
      </c>
      <c r="G148" s="80">
        <v>470</v>
      </c>
      <c r="H148" s="80">
        <v>645</v>
      </c>
      <c r="I148" s="110">
        <v>14.7</v>
      </c>
      <c r="J148" s="110">
        <v>588.75</v>
      </c>
      <c r="K148" s="81"/>
      <c r="L148" s="80">
        <v>1</v>
      </c>
      <c r="M148" s="80" t="s">
        <v>338</v>
      </c>
      <c r="N148" s="111"/>
      <c r="O148" s="105"/>
      <c r="P148" s="106"/>
    </row>
    <row r="149" spans="1:16" s="30" customFormat="1" ht="12.75">
      <c r="A149" s="80"/>
      <c r="B149" s="96">
        <f>HYPERLINK("http://rucoecom.danfoss.com/online/index.html?cartCodes="&amp;C149,C149)</f>
        <v>0</v>
      </c>
      <c r="C149" s="79" t="s">
        <v>461</v>
      </c>
      <c r="D149" s="80" t="s">
        <v>457</v>
      </c>
      <c r="E149" s="80">
        <v>60</v>
      </c>
      <c r="F149" s="80">
        <v>1603</v>
      </c>
      <c r="G149" s="80">
        <v>470</v>
      </c>
      <c r="H149" s="80">
        <v>945</v>
      </c>
      <c r="I149" s="110">
        <v>17.7</v>
      </c>
      <c r="J149" s="110">
        <v>618.9</v>
      </c>
      <c r="K149" s="81"/>
      <c r="L149" s="80">
        <v>1</v>
      </c>
      <c r="M149" s="80" t="s">
        <v>338</v>
      </c>
      <c r="N149" s="111"/>
      <c r="O149" s="105"/>
      <c r="P149" s="106"/>
    </row>
    <row r="150" spans="1:16" s="30" customFormat="1" ht="12.75">
      <c r="A150" s="80"/>
      <c r="B150" s="96">
        <f>HYPERLINK("http://rucoecom.danfoss.com/online/index.html?cartCodes="&amp;C150,C150)</f>
        <v>0</v>
      </c>
      <c r="C150" s="79" t="s">
        <v>462</v>
      </c>
      <c r="D150" s="80" t="s">
        <v>457</v>
      </c>
      <c r="E150" s="80">
        <v>70</v>
      </c>
      <c r="F150" s="80">
        <v>1603</v>
      </c>
      <c r="G150" s="80">
        <v>470</v>
      </c>
      <c r="H150" s="80">
        <v>945</v>
      </c>
      <c r="I150" s="110">
        <v>20.8</v>
      </c>
      <c r="J150" s="80">
        <v>638.05</v>
      </c>
      <c r="K150" s="81"/>
      <c r="L150" s="80">
        <v>1</v>
      </c>
      <c r="M150" s="80" t="s">
        <v>338</v>
      </c>
      <c r="N150" s="111"/>
      <c r="O150" s="105"/>
      <c r="P150" s="106"/>
    </row>
    <row r="151" spans="1:16" s="30" customFormat="1" ht="12.75">
      <c r="A151" s="80"/>
      <c r="B151" s="96">
        <f>HYPERLINK("http://rucoecom.danfoss.com/online/index.html?cartCodes="&amp;C151,C151)</f>
        <v>0</v>
      </c>
      <c r="C151" s="79" t="s">
        <v>463</v>
      </c>
      <c r="D151" s="80" t="s">
        <v>457</v>
      </c>
      <c r="E151" s="80">
        <v>80</v>
      </c>
      <c r="F151" s="80">
        <v>1603</v>
      </c>
      <c r="G151" s="80">
        <v>470</v>
      </c>
      <c r="H151" s="80">
        <v>945</v>
      </c>
      <c r="I151" s="110">
        <v>23.9</v>
      </c>
      <c r="J151" s="110">
        <v>657.2</v>
      </c>
      <c r="K151" s="81"/>
      <c r="L151" s="80">
        <v>1</v>
      </c>
      <c r="M151" s="80" t="s">
        <v>338</v>
      </c>
      <c r="N151" s="111"/>
      <c r="O151" s="105"/>
      <c r="P151" s="106"/>
    </row>
    <row r="152" spans="1:16" s="30" customFormat="1" ht="12.75">
      <c r="A152" s="80"/>
      <c r="B152" s="96">
        <f>HYPERLINK("http://rucoecom.danfoss.com/online/index.html?cartCodes="&amp;C152,C152)</f>
        <v>0</v>
      </c>
      <c r="C152" s="79" t="s">
        <v>464</v>
      </c>
      <c r="D152" s="80" t="s">
        <v>457</v>
      </c>
      <c r="E152" s="80">
        <v>90</v>
      </c>
      <c r="F152" s="80">
        <v>1603</v>
      </c>
      <c r="G152" s="80">
        <v>470</v>
      </c>
      <c r="H152" s="80">
        <v>945</v>
      </c>
      <c r="I152" s="110">
        <v>26.9</v>
      </c>
      <c r="J152" s="110">
        <v>676.35</v>
      </c>
      <c r="K152" s="81"/>
      <c r="L152" s="80">
        <v>1</v>
      </c>
      <c r="M152" s="80" t="s">
        <v>338</v>
      </c>
      <c r="N152" s="111"/>
      <c r="O152" s="105"/>
      <c r="P152" s="106"/>
    </row>
    <row r="153" spans="1:16" s="30" customFormat="1" ht="12.75">
      <c r="A153" s="80"/>
      <c r="B153" s="96">
        <f>HYPERLINK("http://rucoecom.danfoss.com/online/index.html?cartCodes="&amp;C153,C153)</f>
        <v>0</v>
      </c>
      <c r="C153" s="79" t="s">
        <v>465</v>
      </c>
      <c r="D153" s="80" t="s">
        <v>457</v>
      </c>
      <c r="E153" s="80">
        <v>100</v>
      </c>
      <c r="F153" s="80">
        <v>1603</v>
      </c>
      <c r="G153" s="80">
        <v>470</v>
      </c>
      <c r="H153" s="80">
        <v>945</v>
      </c>
      <c r="I153" s="80">
        <v>30</v>
      </c>
      <c r="J153" s="110">
        <v>695.5</v>
      </c>
      <c r="K153" s="81"/>
      <c r="L153" s="80">
        <v>1</v>
      </c>
      <c r="M153" s="80" t="s">
        <v>338</v>
      </c>
      <c r="N153" s="111"/>
      <c r="O153" s="105"/>
      <c r="P153" s="106"/>
    </row>
    <row r="154" spans="1:16" s="30" customFormat="1" ht="12.75">
      <c r="A154" s="80"/>
      <c r="B154" s="96">
        <f>HYPERLINK("http://rucoecom.danfoss.com/online/index.html?cartCodes="&amp;C154,C154)</f>
        <v>0</v>
      </c>
      <c r="C154" s="79" t="s">
        <v>466</v>
      </c>
      <c r="D154" s="80" t="s">
        <v>457</v>
      </c>
      <c r="E154" s="80">
        <v>110</v>
      </c>
      <c r="F154" s="80">
        <v>1603</v>
      </c>
      <c r="G154" s="80">
        <v>470</v>
      </c>
      <c r="H154" s="80">
        <v>945</v>
      </c>
      <c r="I154" s="110">
        <v>33</v>
      </c>
      <c r="J154" s="110">
        <v>714.65</v>
      </c>
      <c r="K154" s="81"/>
      <c r="L154" s="80">
        <v>1</v>
      </c>
      <c r="M154" s="80" t="s">
        <v>338</v>
      </c>
      <c r="N154" s="111"/>
      <c r="O154" s="105"/>
      <c r="P154" s="106"/>
    </row>
    <row r="155" spans="1:16" s="30" customFormat="1" ht="12.75">
      <c r="A155" s="80"/>
      <c r="B155" s="96">
        <f>HYPERLINK("http://rucoecom.danfoss.com/online/index.html?cartCodes="&amp;C155,C155)</f>
        <v>0</v>
      </c>
      <c r="C155" s="79" t="s">
        <v>467</v>
      </c>
      <c r="D155" s="80" t="s">
        <v>457</v>
      </c>
      <c r="E155" s="80">
        <v>120</v>
      </c>
      <c r="F155" s="80">
        <v>1603</v>
      </c>
      <c r="G155" s="80">
        <v>470</v>
      </c>
      <c r="H155" s="80">
        <v>1345</v>
      </c>
      <c r="I155" s="110">
        <v>36.1</v>
      </c>
      <c r="J155" s="80">
        <v>733.8</v>
      </c>
      <c r="K155" s="81"/>
      <c r="L155" s="80">
        <v>1</v>
      </c>
      <c r="M155" s="80" t="s">
        <v>338</v>
      </c>
      <c r="N155" s="111"/>
      <c r="O155" s="105"/>
      <c r="P155" s="106"/>
    </row>
    <row r="156" spans="1:16" s="30" customFormat="1" ht="12.75">
      <c r="A156" s="80"/>
      <c r="B156" s="96">
        <f>HYPERLINK("http://rucoecom.danfoss.com/online/index.html?cartCodes="&amp;C156,C156)</f>
        <v>0</v>
      </c>
      <c r="C156" s="79" t="s">
        <v>468</v>
      </c>
      <c r="D156" s="80" t="s">
        <v>457</v>
      </c>
      <c r="E156" s="80">
        <v>130</v>
      </c>
      <c r="F156" s="80">
        <v>1603</v>
      </c>
      <c r="G156" s="80">
        <v>470</v>
      </c>
      <c r="H156" s="80">
        <v>1345</v>
      </c>
      <c r="I156" s="110">
        <v>39.2</v>
      </c>
      <c r="J156" s="110">
        <v>752.95</v>
      </c>
      <c r="K156" s="81"/>
      <c r="L156" s="80">
        <v>1</v>
      </c>
      <c r="M156" s="80" t="s">
        <v>338</v>
      </c>
      <c r="N156" s="111"/>
      <c r="O156" s="105"/>
      <c r="P156" s="106"/>
    </row>
    <row r="157" spans="1:16" s="30" customFormat="1" ht="12.75">
      <c r="A157" s="80"/>
      <c r="B157" s="96">
        <f>HYPERLINK("http://rucoecom.danfoss.com/online/index.html?cartCodes="&amp;C157,C157)</f>
        <v>0</v>
      </c>
      <c r="C157" s="79" t="s">
        <v>469</v>
      </c>
      <c r="D157" s="80" t="s">
        <v>457</v>
      </c>
      <c r="E157" s="80">
        <v>140</v>
      </c>
      <c r="F157" s="80">
        <v>1603</v>
      </c>
      <c r="G157" s="80">
        <v>470</v>
      </c>
      <c r="H157" s="80">
        <v>1345</v>
      </c>
      <c r="I157" s="110">
        <v>42.2</v>
      </c>
      <c r="J157" s="110">
        <v>772.1</v>
      </c>
      <c r="K157" s="81"/>
      <c r="L157" s="80">
        <v>1</v>
      </c>
      <c r="M157" s="80" t="s">
        <v>338</v>
      </c>
      <c r="N157" s="111"/>
      <c r="O157" s="105"/>
      <c r="P157" s="106"/>
    </row>
    <row r="158" spans="1:16" s="30" customFormat="1" ht="12.75">
      <c r="A158" s="80"/>
      <c r="B158" s="96">
        <f>HYPERLINK("http://rucoecom.danfoss.com/online/index.html?cartCodes="&amp;C158,C158)</f>
        <v>0</v>
      </c>
      <c r="C158" s="79" t="s">
        <v>470</v>
      </c>
      <c r="D158" s="80" t="s">
        <v>457</v>
      </c>
      <c r="E158" s="80">
        <v>150</v>
      </c>
      <c r="F158" s="80">
        <v>1603</v>
      </c>
      <c r="G158" s="80">
        <v>470</v>
      </c>
      <c r="H158" s="80">
        <v>1345</v>
      </c>
      <c r="I158" s="80">
        <v>45.3</v>
      </c>
      <c r="J158" s="110">
        <v>810.25</v>
      </c>
      <c r="K158" s="81"/>
      <c r="L158" s="80">
        <v>1</v>
      </c>
      <c r="M158" s="80" t="s">
        <v>338</v>
      </c>
      <c r="N158" s="111"/>
      <c r="O158" s="105"/>
      <c r="P158" s="106"/>
    </row>
    <row r="159" spans="1:16" s="30" customFormat="1" ht="12.75">
      <c r="A159" s="80"/>
      <c r="B159" s="96">
        <f>HYPERLINK("http://rucoecom.danfoss.com/online/index.html?cartCodes="&amp;C159,C159)</f>
        <v>0</v>
      </c>
      <c r="C159" s="79" t="s">
        <v>471</v>
      </c>
      <c r="D159" s="80" t="s">
        <v>457</v>
      </c>
      <c r="E159" s="80">
        <v>160</v>
      </c>
      <c r="F159" s="80">
        <v>1603</v>
      </c>
      <c r="G159" s="80">
        <v>470</v>
      </c>
      <c r="H159" s="80">
        <v>1345</v>
      </c>
      <c r="I159" s="110">
        <v>48.3</v>
      </c>
      <c r="J159" s="110">
        <v>829.4</v>
      </c>
      <c r="K159" s="81"/>
      <c r="L159" s="80">
        <v>1</v>
      </c>
      <c r="M159" s="80" t="s">
        <v>338</v>
      </c>
      <c r="N159" s="111"/>
      <c r="O159" s="105"/>
      <c r="P159" s="106"/>
    </row>
    <row r="160" spans="1:16" s="30" customFormat="1" ht="12.75">
      <c r="A160" s="80"/>
      <c r="B160" s="96">
        <f>HYPERLINK("http://rucoecom.danfoss.com/online/index.html?cartCodes="&amp;C160,C160)</f>
        <v>0</v>
      </c>
      <c r="C160" s="79" t="s">
        <v>472</v>
      </c>
      <c r="D160" s="80" t="s">
        <v>457</v>
      </c>
      <c r="E160" s="80">
        <v>170</v>
      </c>
      <c r="F160" s="80">
        <v>1603</v>
      </c>
      <c r="G160" s="80">
        <v>470</v>
      </c>
      <c r="H160" s="80">
        <v>1345</v>
      </c>
      <c r="I160" s="110">
        <v>51.4</v>
      </c>
      <c r="J160" s="80">
        <v>848.55</v>
      </c>
      <c r="K160" s="81"/>
      <c r="L160" s="80">
        <v>1</v>
      </c>
      <c r="M160" s="80" t="s">
        <v>338</v>
      </c>
      <c r="N160" s="111"/>
      <c r="O160" s="105"/>
      <c r="P160" s="106"/>
    </row>
    <row r="161" spans="1:16" s="30" customFormat="1" ht="12.75">
      <c r="A161" s="80"/>
      <c r="B161" s="96">
        <f>HYPERLINK("http://rucoecom.danfoss.com/online/index.html?cartCodes="&amp;C161,C161)</f>
        <v>0</v>
      </c>
      <c r="C161" s="79" t="s">
        <v>473</v>
      </c>
      <c r="D161" s="80" t="s">
        <v>457</v>
      </c>
      <c r="E161" s="80">
        <v>180</v>
      </c>
      <c r="F161" s="80">
        <v>1603</v>
      </c>
      <c r="G161" s="80">
        <v>470</v>
      </c>
      <c r="H161" s="80">
        <v>1345</v>
      </c>
      <c r="I161" s="110">
        <v>54.5</v>
      </c>
      <c r="J161" s="110">
        <v>867.7</v>
      </c>
      <c r="K161" s="81"/>
      <c r="L161" s="80">
        <v>1</v>
      </c>
      <c r="M161" s="80" t="s">
        <v>338</v>
      </c>
      <c r="N161" s="111"/>
      <c r="O161" s="105"/>
      <c r="P161" s="106"/>
    </row>
    <row r="162" spans="1:16" s="30" customFormat="1" ht="12.75">
      <c r="A162" s="80"/>
      <c r="B162" s="96">
        <f>HYPERLINK("http://rucoecom.danfoss.com/online/index.html?cartCodes="&amp;C162,C162)</f>
        <v>0</v>
      </c>
      <c r="C162" s="79" t="s">
        <v>474</v>
      </c>
      <c r="D162" s="80" t="s">
        <v>457</v>
      </c>
      <c r="E162" s="80">
        <v>190</v>
      </c>
      <c r="F162" s="80">
        <v>1603</v>
      </c>
      <c r="G162" s="80">
        <v>470</v>
      </c>
      <c r="H162" s="80">
        <v>1345</v>
      </c>
      <c r="I162" s="110">
        <v>57.5</v>
      </c>
      <c r="J162" s="110">
        <v>886.85</v>
      </c>
      <c r="K162" s="81"/>
      <c r="L162" s="80">
        <v>1</v>
      </c>
      <c r="M162" s="80" t="s">
        <v>338</v>
      </c>
      <c r="N162" s="111"/>
      <c r="O162" s="105"/>
      <c r="P162" s="106"/>
    </row>
    <row r="163" spans="1:16" s="30" customFormat="1" ht="12.75">
      <c r="A163" s="80"/>
      <c r="B163" s="96">
        <f>HYPERLINK("http://rucoecom.danfoss.com/online/index.html?cartCodes="&amp;C163,C163)</f>
        <v>0</v>
      </c>
      <c r="C163" s="79" t="s">
        <v>475</v>
      </c>
      <c r="D163" s="80" t="s">
        <v>457</v>
      </c>
      <c r="E163" s="80">
        <v>200</v>
      </c>
      <c r="F163" s="80">
        <v>1603</v>
      </c>
      <c r="G163" s="80">
        <v>470</v>
      </c>
      <c r="H163" s="80">
        <v>1345</v>
      </c>
      <c r="I163" s="80">
        <v>60.6</v>
      </c>
      <c r="J163" s="110">
        <v>906</v>
      </c>
      <c r="K163" s="81"/>
      <c r="L163" s="80">
        <v>1</v>
      </c>
      <c r="M163" s="80" t="s">
        <v>338</v>
      </c>
      <c r="N163" s="111"/>
      <c r="O163" s="105"/>
      <c r="P163" s="106"/>
    </row>
    <row r="164" spans="1:16" s="30" customFormat="1" ht="12.75">
      <c r="A164" s="109" t="s">
        <v>476</v>
      </c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</row>
    <row r="165" spans="1:16" s="30" customFormat="1" ht="12.75" customHeight="1">
      <c r="A165" s="80"/>
      <c r="B165" s="96">
        <f>HYPERLINK("http://rucoecom.danfoss.com/online/index.html?cartCodes="&amp;C165,C165)</f>
        <v>0</v>
      </c>
      <c r="C165" s="79" t="s">
        <v>477</v>
      </c>
      <c r="D165" s="80" t="s">
        <v>457</v>
      </c>
      <c r="E165" s="80">
        <v>30</v>
      </c>
      <c r="F165" s="80">
        <v>1603</v>
      </c>
      <c r="G165" s="80">
        <v>470</v>
      </c>
      <c r="H165" s="80">
        <v>645</v>
      </c>
      <c r="I165" s="110">
        <v>8.6</v>
      </c>
      <c r="J165" s="110">
        <v>550.45</v>
      </c>
      <c r="K165" s="81" t="s">
        <v>478</v>
      </c>
      <c r="L165" s="80">
        <v>1</v>
      </c>
      <c r="M165" s="80" t="s">
        <v>338</v>
      </c>
      <c r="N165" s="111" t="s">
        <v>213</v>
      </c>
      <c r="O165" s="105" t="s">
        <v>213</v>
      </c>
      <c r="P165" s="106"/>
    </row>
    <row r="166" spans="1:16" s="30" customFormat="1" ht="12.75">
      <c r="A166" s="80"/>
      <c r="B166" s="96">
        <f>HYPERLINK("http://rucoecom.danfoss.com/online/index.html?cartCodes="&amp;C166,C166)</f>
        <v>0</v>
      </c>
      <c r="C166" s="79" t="s">
        <v>479</v>
      </c>
      <c r="D166" s="80" t="s">
        <v>457</v>
      </c>
      <c r="E166" s="80">
        <v>40</v>
      </c>
      <c r="F166" s="80">
        <v>1603</v>
      </c>
      <c r="G166" s="80">
        <v>470</v>
      </c>
      <c r="H166" s="80">
        <v>645</v>
      </c>
      <c r="I166" s="110">
        <v>11.6</v>
      </c>
      <c r="J166" s="110">
        <v>569.6</v>
      </c>
      <c r="K166" s="81"/>
      <c r="L166" s="80">
        <v>1</v>
      </c>
      <c r="M166" s="80" t="s">
        <v>338</v>
      </c>
      <c r="N166" s="111"/>
      <c r="O166" s="105"/>
      <c r="P166" s="106"/>
    </row>
    <row r="167" spans="1:16" s="30" customFormat="1" ht="12.75">
      <c r="A167" s="80"/>
      <c r="B167" s="96">
        <f>HYPERLINK("http://rucoecom.danfoss.com/online/index.html?cartCodes="&amp;C167,C167)</f>
        <v>0</v>
      </c>
      <c r="C167" s="79" t="s">
        <v>480</v>
      </c>
      <c r="D167" s="80" t="s">
        <v>457</v>
      </c>
      <c r="E167" s="80">
        <v>50</v>
      </c>
      <c r="F167" s="80">
        <v>1603</v>
      </c>
      <c r="G167" s="80">
        <v>470</v>
      </c>
      <c r="H167" s="80">
        <v>645</v>
      </c>
      <c r="I167" s="110">
        <v>14.7</v>
      </c>
      <c r="J167" s="110">
        <v>588.75</v>
      </c>
      <c r="K167" s="81"/>
      <c r="L167" s="80">
        <v>1</v>
      </c>
      <c r="M167" s="80" t="s">
        <v>338</v>
      </c>
      <c r="N167" s="111"/>
      <c r="O167" s="105"/>
      <c r="P167" s="106"/>
    </row>
    <row r="168" spans="1:16" s="30" customFormat="1" ht="12.75">
      <c r="A168" s="80"/>
      <c r="B168" s="96">
        <f>HYPERLINK("http://rucoecom.danfoss.com/online/index.html?cartCodes="&amp;C168,C168)</f>
        <v>0</v>
      </c>
      <c r="C168" s="79" t="s">
        <v>481</v>
      </c>
      <c r="D168" s="80" t="s">
        <v>457</v>
      </c>
      <c r="E168" s="80">
        <v>60</v>
      </c>
      <c r="F168" s="80">
        <v>1603</v>
      </c>
      <c r="G168" s="80">
        <v>470</v>
      </c>
      <c r="H168" s="80">
        <v>945</v>
      </c>
      <c r="I168" s="110">
        <v>17.7</v>
      </c>
      <c r="J168" s="110">
        <v>618.9</v>
      </c>
      <c r="K168" s="81"/>
      <c r="L168" s="80">
        <v>1</v>
      </c>
      <c r="M168" s="80" t="s">
        <v>338</v>
      </c>
      <c r="N168" s="111"/>
      <c r="O168" s="105"/>
      <c r="P168" s="106"/>
    </row>
    <row r="169" spans="1:16" s="30" customFormat="1" ht="12.75">
      <c r="A169" s="80"/>
      <c r="B169" s="96">
        <f>HYPERLINK("http://rucoecom.danfoss.com/online/index.html?cartCodes="&amp;C169,C169)</f>
        <v>0</v>
      </c>
      <c r="C169" s="79" t="s">
        <v>482</v>
      </c>
      <c r="D169" s="80" t="s">
        <v>457</v>
      </c>
      <c r="E169" s="80">
        <v>70</v>
      </c>
      <c r="F169" s="80">
        <v>1603</v>
      </c>
      <c r="G169" s="80">
        <v>470</v>
      </c>
      <c r="H169" s="80">
        <v>945</v>
      </c>
      <c r="I169" s="110">
        <v>20.8</v>
      </c>
      <c r="J169" s="80">
        <v>638.05</v>
      </c>
      <c r="K169" s="81"/>
      <c r="L169" s="80">
        <v>1</v>
      </c>
      <c r="M169" s="80" t="s">
        <v>338</v>
      </c>
      <c r="N169" s="111"/>
      <c r="O169" s="105"/>
      <c r="P169" s="106"/>
    </row>
    <row r="170" spans="1:16" s="30" customFormat="1" ht="12.75">
      <c r="A170" s="80"/>
      <c r="B170" s="96">
        <f>HYPERLINK("http://rucoecom.danfoss.com/online/index.html?cartCodes="&amp;C170,C170)</f>
        <v>0</v>
      </c>
      <c r="C170" s="79" t="s">
        <v>483</v>
      </c>
      <c r="D170" s="80" t="s">
        <v>457</v>
      </c>
      <c r="E170" s="80">
        <v>80</v>
      </c>
      <c r="F170" s="80">
        <v>1603</v>
      </c>
      <c r="G170" s="80">
        <v>470</v>
      </c>
      <c r="H170" s="80">
        <v>945</v>
      </c>
      <c r="I170" s="110">
        <v>23.9</v>
      </c>
      <c r="J170" s="110">
        <v>657.2</v>
      </c>
      <c r="K170" s="81"/>
      <c r="L170" s="80">
        <v>1</v>
      </c>
      <c r="M170" s="80" t="s">
        <v>338</v>
      </c>
      <c r="N170" s="111"/>
      <c r="O170" s="105"/>
      <c r="P170" s="106"/>
    </row>
    <row r="171" spans="1:16" s="30" customFormat="1" ht="12.75">
      <c r="A171" s="80"/>
      <c r="B171" s="96">
        <f>HYPERLINK("http://rucoecom.danfoss.com/online/index.html?cartCodes="&amp;C171,C171)</f>
        <v>0</v>
      </c>
      <c r="C171" s="79" t="s">
        <v>484</v>
      </c>
      <c r="D171" s="80" t="s">
        <v>457</v>
      </c>
      <c r="E171" s="80">
        <v>90</v>
      </c>
      <c r="F171" s="80">
        <v>1603</v>
      </c>
      <c r="G171" s="80">
        <v>470</v>
      </c>
      <c r="H171" s="80">
        <v>945</v>
      </c>
      <c r="I171" s="110">
        <v>26.9</v>
      </c>
      <c r="J171" s="110">
        <v>676.35</v>
      </c>
      <c r="K171" s="81"/>
      <c r="L171" s="80">
        <v>1</v>
      </c>
      <c r="M171" s="80" t="s">
        <v>338</v>
      </c>
      <c r="N171" s="111"/>
      <c r="O171" s="105"/>
      <c r="P171" s="106"/>
    </row>
    <row r="172" spans="1:16" s="30" customFormat="1" ht="12.75">
      <c r="A172" s="80"/>
      <c r="B172" s="96">
        <f>HYPERLINK("http://rucoecom.danfoss.com/online/index.html?cartCodes="&amp;C172,C172)</f>
        <v>0</v>
      </c>
      <c r="C172" s="79" t="s">
        <v>485</v>
      </c>
      <c r="D172" s="80" t="s">
        <v>457</v>
      </c>
      <c r="E172" s="80">
        <v>100</v>
      </c>
      <c r="F172" s="80">
        <v>1603</v>
      </c>
      <c r="G172" s="80">
        <v>470</v>
      </c>
      <c r="H172" s="80">
        <v>945</v>
      </c>
      <c r="I172" s="80">
        <v>30</v>
      </c>
      <c r="J172" s="110">
        <v>695.5</v>
      </c>
      <c r="K172" s="81"/>
      <c r="L172" s="80">
        <v>1</v>
      </c>
      <c r="M172" s="80" t="s">
        <v>338</v>
      </c>
      <c r="N172" s="111"/>
      <c r="O172" s="105"/>
      <c r="P172" s="106"/>
    </row>
    <row r="173" spans="1:16" s="30" customFormat="1" ht="12.75">
      <c r="A173" s="80"/>
      <c r="B173" s="96">
        <f>HYPERLINK("http://rucoecom.danfoss.com/online/index.html?cartCodes="&amp;C173,C173)</f>
        <v>0</v>
      </c>
      <c r="C173" s="79" t="s">
        <v>486</v>
      </c>
      <c r="D173" s="80" t="s">
        <v>457</v>
      </c>
      <c r="E173" s="80">
        <v>110</v>
      </c>
      <c r="F173" s="80">
        <v>1603</v>
      </c>
      <c r="G173" s="80">
        <v>470</v>
      </c>
      <c r="H173" s="80">
        <v>945</v>
      </c>
      <c r="I173" s="110">
        <v>33</v>
      </c>
      <c r="J173" s="110">
        <v>714.65</v>
      </c>
      <c r="K173" s="81"/>
      <c r="L173" s="80">
        <v>1</v>
      </c>
      <c r="M173" s="80" t="s">
        <v>338</v>
      </c>
      <c r="N173" s="111"/>
      <c r="O173" s="105"/>
      <c r="P173" s="106"/>
    </row>
    <row r="174" spans="1:16" s="30" customFormat="1" ht="12.75">
      <c r="A174" s="80"/>
      <c r="B174" s="96">
        <f>HYPERLINK("http://rucoecom.danfoss.com/online/index.html?cartCodes="&amp;C174,C174)</f>
        <v>0</v>
      </c>
      <c r="C174" s="79" t="s">
        <v>487</v>
      </c>
      <c r="D174" s="80" t="s">
        <v>457</v>
      </c>
      <c r="E174" s="80">
        <v>120</v>
      </c>
      <c r="F174" s="80">
        <v>1603</v>
      </c>
      <c r="G174" s="80">
        <v>470</v>
      </c>
      <c r="H174" s="80">
        <v>1345</v>
      </c>
      <c r="I174" s="110">
        <v>36.1</v>
      </c>
      <c r="J174" s="80">
        <v>733.8</v>
      </c>
      <c r="K174" s="81"/>
      <c r="L174" s="80">
        <v>1</v>
      </c>
      <c r="M174" s="80" t="s">
        <v>338</v>
      </c>
      <c r="N174" s="111"/>
      <c r="O174" s="105"/>
      <c r="P174" s="106"/>
    </row>
    <row r="175" spans="1:16" s="30" customFormat="1" ht="12.75">
      <c r="A175" s="80"/>
      <c r="B175" s="96">
        <f>HYPERLINK("http://rucoecom.danfoss.com/online/index.html?cartCodes="&amp;C175,C175)</f>
        <v>0</v>
      </c>
      <c r="C175" s="79" t="s">
        <v>488</v>
      </c>
      <c r="D175" s="80" t="s">
        <v>457</v>
      </c>
      <c r="E175" s="80">
        <v>130</v>
      </c>
      <c r="F175" s="80">
        <v>1603</v>
      </c>
      <c r="G175" s="80">
        <v>470</v>
      </c>
      <c r="H175" s="80">
        <v>1345</v>
      </c>
      <c r="I175" s="110">
        <v>39.2</v>
      </c>
      <c r="J175" s="110">
        <v>752.95</v>
      </c>
      <c r="K175" s="81"/>
      <c r="L175" s="80">
        <v>1</v>
      </c>
      <c r="M175" s="80" t="s">
        <v>338</v>
      </c>
      <c r="N175" s="111"/>
      <c r="O175" s="105"/>
      <c r="P175" s="106"/>
    </row>
    <row r="176" spans="1:16" s="30" customFormat="1" ht="12.75">
      <c r="A176" s="80"/>
      <c r="B176" s="96">
        <f>HYPERLINK("http://rucoecom.danfoss.com/online/index.html?cartCodes="&amp;C176,C176)</f>
        <v>0</v>
      </c>
      <c r="C176" s="79" t="s">
        <v>489</v>
      </c>
      <c r="D176" s="80" t="s">
        <v>457</v>
      </c>
      <c r="E176" s="80">
        <v>140</v>
      </c>
      <c r="F176" s="80">
        <v>1603</v>
      </c>
      <c r="G176" s="80">
        <v>470</v>
      </c>
      <c r="H176" s="80">
        <v>1345</v>
      </c>
      <c r="I176" s="110">
        <v>42.2</v>
      </c>
      <c r="J176" s="110">
        <v>772.1</v>
      </c>
      <c r="K176" s="81"/>
      <c r="L176" s="80">
        <v>1</v>
      </c>
      <c r="M176" s="80" t="s">
        <v>338</v>
      </c>
      <c r="N176" s="111"/>
      <c r="O176" s="105"/>
      <c r="P176" s="106"/>
    </row>
    <row r="177" spans="1:16" s="30" customFormat="1" ht="12.75">
      <c r="A177" s="80"/>
      <c r="B177" s="96">
        <f>HYPERLINK("http://rucoecom.danfoss.com/online/index.html?cartCodes="&amp;C177,C177)</f>
        <v>0</v>
      </c>
      <c r="C177" s="79" t="s">
        <v>490</v>
      </c>
      <c r="D177" s="80" t="s">
        <v>457</v>
      </c>
      <c r="E177" s="80">
        <v>150</v>
      </c>
      <c r="F177" s="80">
        <v>1603</v>
      </c>
      <c r="G177" s="80">
        <v>470</v>
      </c>
      <c r="H177" s="80">
        <v>1345</v>
      </c>
      <c r="I177" s="80">
        <v>45.3</v>
      </c>
      <c r="J177" s="110">
        <v>810.25</v>
      </c>
      <c r="K177" s="81"/>
      <c r="L177" s="80">
        <v>1</v>
      </c>
      <c r="M177" s="80" t="s">
        <v>338</v>
      </c>
      <c r="N177" s="111"/>
      <c r="O177" s="105"/>
      <c r="P177" s="106"/>
    </row>
    <row r="178" spans="1:16" s="30" customFormat="1" ht="12.75">
      <c r="A178" s="80"/>
      <c r="B178" s="96">
        <f>HYPERLINK("http://rucoecom.danfoss.com/online/index.html?cartCodes="&amp;C178,C178)</f>
        <v>0</v>
      </c>
      <c r="C178" s="79" t="s">
        <v>491</v>
      </c>
      <c r="D178" s="80" t="s">
        <v>457</v>
      </c>
      <c r="E178" s="80">
        <v>160</v>
      </c>
      <c r="F178" s="80">
        <v>1603</v>
      </c>
      <c r="G178" s="80">
        <v>470</v>
      </c>
      <c r="H178" s="80">
        <v>1345</v>
      </c>
      <c r="I178" s="110">
        <v>48.3</v>
      </c>
      <c r="J178" s="110">
        <v>829.4</v>
      </c>
      <c r="K178" s="81"/>
      <c r="L178" s="80">
        <v>1</v>
      </c>
      <c r="M178" s="80" t="s">
        <v>338</v>
      </c>
      <c r="N178" s="111"/>
      <c r="O178" s="105"/>
      <c r="P178" s="106"/>
    </row>
    <row r="179" spans="1:16" s="30" customFormat="1" ht="12.75">
      <c r="A179" s="80"/>
      <c r="B179" s="96">
        <f>HYPERLINK("http://rucoecom.danfoss.com/online/index.html?cartCodes="&amp;C179,C179)</f>
        <v>0</v>
      </c>
      <c r="C179" s="79" t="s">
        <v>492</v>
      </c>
      <c r="D179" s="80" t="s">
        <v>457</v>
      </c>
      <c r="E179" s="80">
        <v>170</v>
      </c>
      <c r="F179" s="80">
        <v>1603</v>
      </c>
      <c r="G179" s="80">
        <v>470</v>
      </c>
      <c r="H179" s="80">
        <v>1345</v>
      </c>
      <c r="I179" s="110">
        <v>51.4</v>
      </c>
      <c r="J179" s="80">
        <v>848.55</v>
      </c>
      <c r="K179" s="81"/>
      <c r="L179" s="80">
        <v>1</v>
      </c>
      <c r="M179" s="80" t="s">
        <v>338</v>
      </c>
      <c r="N179" s="111"/>
      <c r="O179" s="105"/>
      <c r="P179" s="106"/>
    </row>
    <row r="180" spans="1:16" s="30" customFormat="1" ht="12.75">
      <c r="A180" s="80"/>
      <c r="B180" s="96">
        <f>HYPERLINK("http://rucoecom.danfoss.com/online/index.html?cartCodes="&amp;C180,C180)</f>
        <v>0</v>
      </c>
      <c r="C180" s="79" t="s">
        <v>493</v>
      </c>
      <c r="D180" s="80" t="s">
        <v>457</v>
      </c>
      <c r="E180" s="80">
        <v>180</v>
      </c>
      <c r="F180" s="80">
        <v>1603</v>
      </c>
      <c r="G180" s="80">
        <v>470</v>
      </c>
      <c r="H180" s="80">
        <v>1345</v>
      </c>
      <c r="I180" s="110">
        <v>54.5</v>
      </c>
      <c r="J180" s="110">
        <v>867.7</v>
      </c>
      <c r="K180" s="81"/>
      <c r="L180" s="80">
        <v>1</v>
      </c>
      <c r="M180" s="80" t="s">
        <v>338</v>
      </c>
      <c r="N180" s="111"/>
      <c r="O180" s="105"/>
      <c r="P180" s="106"/>
    </row>
    <row r="181" spans="1:16" s="30" customFormat="1" ht="12.75">
      <c r="A181" s="80"/>
      <c r="B181" s="96">
        <f>HYPERLINK("http://rucoecom.danfoss.com/online/index.html?cartCodes="&amp;C181,C181)</f>
        <v>0</v>
      </c>
      <c r="C181" s="79" t="s">
        <v>494</v>
      </c>
      <c r="D181" s="80" t="s">
        <v>457</v>
      </c>
      <c r="E181" s="80">
        <v>190</v>
      </c>
      <c r="F181" s="80">
        <v>1603</v>
      </c>
      <c r="G181" s="80">
        <v>470</v>
      </c>
      <c r="H181" s="80">
        <v>1345</v>
      </c>
      <c r="I181" s="110">
        <v>57.5</v>
      </c>
      <c r="J181" s="110">
        <v>886.85</v>
      </c>
      <c r="K181" s="81"/>
      <c r="L181" s="80">
        <v>1</v>
      </c>
      <c r="M181" s="80" t="s">
        <v>338</v>
      </c>
      <c r="N181" s="111"/>
      <c r="O181" s="105"/>
      <c r="P181" s="106"/>
    </row>
    <row r="182" spans="1:16" s="30" customFormat="1" ht="12.75">
      <c r="A182" s="80"/>
      <c r="B182" s="96">
        <f>HYPERLINK("http://rucoecom.danfoss.com/online/index.html?cartCodes="&amp;C182,C182)</f>
        <v>0</v>
      </c>
      <c r="C182" s="79" t="s">
        <v>495</v>
      </c>
      <c r="D182" s="80" t="s">
        <v>457</v>
      </c>
      <c r="E182" s="80">
        <v>200</v>
      </c>
      <c r="F182" s="80">
        <v>1603</v>
      </c>
      <c r="G182" s="80">
        <v>470</v>
      </c>
      <c r="H182" s="80">
        <v>1345</v>
      </c>
      <c r="I182" s="80">
        <v>60.6</v>
      </c>
      <c r="J182" s="110">
        <v>906</v>
      </c>
      <c r="K182" s="81"/>
      <c r="L182" s="80">
        <v>1</v>
      </c>
      <c r="M182" s="80" t="s">
        <v>338</v>
      </c>
      <c r="N182" s="111"/>
      <c r="O182" s="105"/>
      <c r="P182" s="106"/>
    </row>
    <row r="183" spans="1:16" s="30" customFormat="1" ht="12.75">
      <c r="A183" s="78"/>
      <c r="B183" s="78"/>
      <c r="C183" s="78"/>
      <c r="D183" s="78"/>
      <c r="E183" s="78"/>
      <c r="F183" s="78" t="s">
        <v>496</v>
      </c>
      <c r="G183" s="78" t="s">
        <v>497</v>
      </c>
      <c r="H183" s="78" t="s">
        <v>498</v>
      </c>
      <c r="I183" s="78"/>
      <c r="J183" s="78"/>
      <c r="K183" s="78"/>
      <c r="L183" s="78"/>
      <c r="M183" s="78"/>
      <c r="N183" s="78"/>
      <c r="O183" s="78"/>
      <c r="P183" s="78"/>
    </row>
    <row r="184" spans="1:16" s="30" customFormat="1" ht="12.75">
      <c r="A184" s="109" t="s">
        <v>499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</row>
    <row r="185" spans="1:16" s="30" customFormat="1" ht="12.75" customHeight="1">
      <c r="A185" s="80"/>
      <c r="B185" s="111" t="s">
        <v>213</v>
      </c>
      <c r="C185" s="79"/>
      <c r="D185" s="104" t="s">
        <v>500</v>
      </c>
      <c r="E185" s="81" t="s">
        <v>501</v>
      </c>
      <c r="F185" s="104">
        <v>1546</v>
      </c>
      <c r="G185" s="104">
        <v>608</v>
      </c>
      <c r="H185" s="81" t="s">
        <v>502</v>
      </c>
      <c r="I185" s="112" t="s">
        <v>503</v>
      </c>
      <c r="J185" s="112" t="s">
        <v>504</v>
      </c>
      <c r="K185" s="81" t="s">
        <v>505</v>
      </c>
      <c r="L185" s="80">
        <v>1</v>
      </c>
      <c r="M185" s="80" t="s">
        <v>338</v>
      </c>
      <c r="N185" s="111" t="s">
        <v>213</v>
      </c>
      <c r="O185" s="111" t="s">
        <v>213</v>
      </c>
      <c r="P185" s="106"/>
    </row>
    <row r="186" spans="1:16" s="30" customFormat="1" ht="12.75">
      <c r="A186" s="80"/>
      <c r="B186" s="111"/>
      <c r="C186" s="79"/>
      <c r="D186" s="104" t="s">
        <v>506</v>
      </c>
      <c r="E186" s="81" t="s">
        <v>501</v>
      </c>
      <c r="F186" s="104">
        <v>1950</v>
      </c>
      <c r="G186" s="104">
        <v>608</v>
      </c>
      <c r="H186" s="81" t="s">
        <v>502</v>
      </c>
      <c r="I186" s="112"/>
      <c r="J186" s="112" t="s">
        <v>507</v>
      </c>
      <c r="K186" s="81"/>
      <c r="L186" s="80">
        <v>1</v>
      </c>
      <c r="M186" s="80" t="s">
        <v>338</v>
      </c>
      <c r="N186" s="111"/>
      <c r="O186" s="111"/>
      <c r="P186" s="106"/>
    </row>
    <row r="187" spans="1:16" s="30" customFormat="1" ht="12.75">
      <c r="A187" s="80"/>
      <c r="B187" s="111"/>
      <c r="C187" s="79"/>
      <c r="D187" s="104" t="s">
        <v>508</v>
      </c>
      <c r="E187" s="81" t="s">
        <v>501</v>
      </c>
      <c r="F187" s="104">
        <v>2350</v>
      </c>
      <c r="G187" s="104">
        <v>608</v>
      </c>
      <c r="H187" s="81" t="s">
        <v>509</v>
      </c>
      <c r="I187" s="112"/>
      <c r="J187" s="112" t="s">
        <v>510</v>
      </c>
      <c r="K187" s="81"/>
      <c r="L187" s="80">
        <v>1</v>
      </c>
      <c r="M187" s="80" t="s">
        <v>338</v>
      </c>
      <c r="N187" s="111"/>
      <c r="O187" s="111"/>
      <c r="P187" s="106"/>
    </row>
    <row r="188" spans="1:16" s="30" customFormat="1" ht="12.75">
      <c r="A188" s="109" t="s">
        <v>511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</row>
    <row r="189" spans="1:16" s="30" customFormat="1" ht="12.75" customHeight="1">
      <c r="A189" s="80"/>
      <c r="B189" s="111" t="s">
        <v>213</v>
      </c>
      <c r="C189" s="79"/>
      <c r="D189" s="104" t="s">
        <v>512</v>
      </c>
      <c r="E189" s="81" t="s">
        <v>513</v>
      </c>
      <c r="F189" s="104">
        <v>1500</v>
      </c>
      <c r="G189" s="104">
        <v>770</v>
      </c>
      <c r="H189" s="81" t="s">
        <v>514</v>
      </c>
      <c r="I189" s="112" t="s">
        <v>515</v>
      </c>
      <c r="J189" s="112" t="s">
        <v>516</v>
      </c>
      <c r="K189" s="81" t="s">
        <v>517</v>
      </c>
      <c r="L189" s="80">
        <v>1</v>
      </c>
      <c r="M189" s="80" t="s">
        <v>338</v>
      </c>
      <c r="N189" s="111" t="s">
        <v>213</v>
      </c>
      <c r="O189" s="111" t="s">
        <v>213</v>
      </c>
      <c r="P189" s="106"/>
    </row>
    <row r="190" spans="1:16" s="30" customFormat="1" ht="12.75" customHeight="1">
      <c r="A190" s="80"/>
      <c r="B190" s="111"/>
      <c r="C190" s="79"/>
      <c r="D190" s="104" t="s">
        <v>518</v>
      </c>
      <c r="E190" s="81" t="s">
        <v>513</v>
      </c>
      <c r="F190" s="104">
        <v>1800</v>
      </c>
      <c r="G190" s="104">
        <v>770</v>
      </c>
      <c r="H190" s="81" t="s">
        <v>514</v>
      </c>
      <c r="I190" s="112"/>
      <c r="J190" s="112" t="s">
        <v>519</v>
      </c>
      <c r="K190" s="81"/>
      <c r="L190" s="80">
        <v>1</v>
      </c>
      <c r="M190" s="80" t="s">
        <v>338</v>
      </c>
      <c r="N190" s="111"/>
      <c r="O190" s="111"/>
      <c r="P190" s="106"/>
    </row>
    <row r="191" spans="1:16" s="30" customFormat="1" ht="12.75">
      <c r="A191" s="80"/>
      <c r="B191" s="111"/>
      <c r="C191" s="79"/>
      <c r="D191" s="104" t="s">
        <v>520</v>
      </c>
      <c r="E191" s="81" t="s">
        <v>513</v>
      </c>
      <c r="F191" s="104">
        <v>2300</v>
      </c>
      <c r="G191" s="104">
        <v>770</v>
      </c>
      <c r="H191" s="81" t="s">
        <v>514</v>
      </c>
      <c r="I191" s="112"/>
      <c r="J191" s="112" t="s">
        <v>521</v>
      </c>
      <c r="K191" s="81"/>
      <c r="L191" s="80">
        <v>1</v>
      </c>
      <c r="M191" s="80" t="s">
        <v>338</v>
      </c>
      <c r="N191" s="111"/>
      <c r="O191" s="111"/>
      <c r="P191" s="106"/>
    </row>
    <row r="194" spans="1:13" ht="14.25" customHeight="1">
      <c r="A194" s="113" t="s">
        <v>522</v>
      </c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</row>
    <row r="195" ht="12.75">
      <c r="A195" s="114" t="s">
        <v>523</v>
      </c>
    </row>
    <row r="196" ht="12.75">
      <c r="A196" s="114" t="s">
        <v>524</v>
      </c>
    </row>
    <row r="220" ht="32.25" customHeight="1"/>
  </sheetData>
  <sheetProtection selectLockedCells="1" selectUnlockedCells="1"/>
  <mergeCells count="81">
    <mergeCell ref="A1:M1"/>
    <mergeCell ref="B2:M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N3:O3"/>
    <mergeCell ref="A5:O5"/>
    <mergeCell ref="A7:A13"/>
    <mergeCell ref="K7:K13"/>
    <mergeCell ref="N7:N13"/>
    <mergeCell ref="O7:O13"/>
    <mergeCell ref="A14:M14"/>
    <mergeCell ref="A15:A24"/>
    <mergeCell ref="K15:K24"/>
    <mergeCell ref="N15:N24"/>
    <mergeCell ref="O15:O24"/>
    <mergeCell ref="A25:M25"/>
    <mergeCell ref="A26:A35"/>
    <mergeCell ref="K26:K35"/>
    <mergeCell ref="N26:N35"/>
    <mergeCell ref="O26:O35"/>
    <mergeCell ref="A36:M36"/>
    <mergeCell ref="A37:A46"/>
    <mergeCell ref="K37:K46"/>
    <mergeCell ref="N37:N46"/>
    <mergeCell ref="O37:O46"/>
    <mergeCell ref="A47:P47"/>
    <mergeCell ref="K48:K66"/>
    <mergeCell ref="N48:N66"/>
    <mergeCell ref="O48:O66"/>
    <mergeCell ref="A67:P67"/>
    <mergeCell ref="K68:K86"/>
    <mergeCell ref="N68:N86"/>
    <mergeCell ref="O68:O86"/>
    <mergeCell ref="A87:P87"/>
    <mergeCell ref="K88:K106"/>
    <mergeCell ref="N88:N106"/>
    <mergeCell ref="O88:O106"/>
    <mergeCell ref="A107:P107"/>
    <mergeCell ref="A108:A125"/>
    <mergeCell ref="K108:K125"/>
    <mergeCell ref="N108:N125"/>
    <mergeCell ref="O108:O125"/>
    <mergeCell ref="A126:P126"/>
    <mergeCell ref="A127:A144"/>
    <mergeCell ref="K127:K144"/>
    <mergeCell ref="N127:N144"/>
    <mergeCell ref="O127:O144"/>
    <mergeCell ref="A145:P145"/>
    <mergeCell ref="A146:A163"/>
    <mergeCell ref="K146:K163"/>
    <mergeCell ref="N146:N163"/>
    <mergeCell ref="O146:O163"/>
    <mergeCell ref="A164:P164"/>
    <mergeCell ref="A165:A182"/>
    <mergeCell ref="K165:K182"/>
    <mergeCell ref="N165:N182"/>
    <mergeCell ref="O165:O182"/>
    <mergeCell ref="A184:P184"/>
    <mergeCell ref="A185:A187"/>
    <mergeCell ref="B185:B187"/>
    <mergeCell ref="I185:I187"/>
    <mergeCell ref="K185:K187"/>
    <mergeCell ref="N185:N187"/>
    <mergeCell ref="O185:O187"/>
    <mergeCell ref="A188:P188"/>
    <mergeCell ref="A189:A191"/>
    <mergeCell ref="B189:B191"/>
    <mergeCell ref="I189:I191"/>
    <mergeCell ref="K189:K191"/>
    <mergeCell ref="N189:N191"/>
    <mergeCell ref="O189:O191"/>
    <mergeCell ref="A194:M19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2">
      <selection activeCell="A76" sqref="A76"/>
    </sheetView>
  </sheetViews>
  <sheetFormatPr defaultColWidth="9.140625" defaultRowHeight="12.75"/>
  <cols>
    <col min="1" max="1" width="8.7109375" style="1" customWidth="1"/>
    <col min="2" max="2" width="12.7109375" style="1" customWidth="1"/>
    <col min="3" max="3" width="11.57421875" style="1" customWidth="1"/>
    <col min="4" max="4" width="38.8515625" style="1" customWidth="1"/>
    <col min="5" max="5" width="25.421875" style="1" customWidth="1"/>
    <col min="6" max="6" width="11.7109375" style="1" customWidth="1"/>
    <col min="7" max="8" width="15.00390625" style="1" customWidth="1"/>
    <col min="9" max="9" width="13.00390625" style="1" customWidth="1"/>
    <col min="10" max="10" width="15.00390625" style="1" customWidth="1"/>
    <col min="11" max="12" width="0" style="1" hidden="1" customWidth="1"/>
    <col min="13" max="14" width="9.140625" style="1" customWidth="1"/>
    <col min="15" max="16384" width="8.7109375" style="1" customWidth="1"/>
  </cols>
  <sheetData>
    <row r="1" spans="1:10" ht="12.75">
      <c r="A1" s="48" t="s">
        <v>525</v>
      </c>
      <c r="B1" s="48"/>
      <c r="C1" s="48"/>
      <c r="D1" s="48"/>
      <c r="E1" s="48"/>
      <c r="F1" s="48"/>
      <c r="G1" s="48"/>
      <c r="H1" s="48"/>
      <c r="I1" s="48"/>
      <c r="J1" s="48"/>
    </row>
    <row r="2" spans="1:2" ht="12.75">
      <c r="A2" s="115"/>
      <c r="B2" s="115"/>
    </row>
    <row r="3" spans="1:12" ht="43.5" customHeight="1" hidden="1">
      <c r="A3" s="3"/>
      <c r="B3" s="4" t="s">
        <v>526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0" ht="12.75">
      <c r="A4" s="48" t="s">
        <v>527</v>
      </c>
      <c r="B4" s="48"/>
      <c r="C4" s="48"/>
      <c r="D4" s="48"/>
      <c r="E4" s="48"/>
      <c r="F4" s="48"/>
      <c r="G4" s="48"/>
      <c r="H4" s="48"/>
      <c r="I4" s="48"/>
      <c r="J4" s="48"/>
    </row>
    <row r="5" spans="1:15" ht="27.75" customHeight="1">
      <c r="A5" s="9" t="s">
        <v>3</v>
      </c>
      <c r="B5" s="9" t="s">
        <v>4</v>
      </c>
      <c r="C5" s="9" t="s">
        <v>4</v>
      </c>
      <c r="D5" s="9" t="s">
        <v>528</v>
      </c>
      <c r="E5" s="9" t="s">
        <v>529</v>
      </c>
      <c r="F5" s="9"/>
      <c r="G5" s="9"/>
      <c r="H5" s="9" t="s">
        <v>9</v>
      </c>
      <c r="I5" s="9" t="s">
        <v>11</v>
      </c>
      <c r="J5" s="9" t="s">
        <v>12</v>
      </c>
      <c r="K5" s="9" t="s">
        <v>13</v>
      </c>
      <c r="L5" s="9"/>
      <c r="M5" s="9" t="s">
        <v>14</v>
      </c>
      <c r="N5" s="9"/>
      <c r="O5" s="10"/>
    </row>
    <row r="6" spans="1:15" ht="12.75">
      <c r="A6" s="9"/>
      <c r="B6" s="9"/>
      <c r="C6" s="9"/>
      <c r="D6" s="9"/>
      <c r="E6" s="9" t="s">
        <v>15</v>
      </c>
      <c r="F6" s="9" t="s">
        <v>16</v>
      </c>
      <c r="G6" s="9" t="s">
        <v>17</v>
      </c>
      <c r="H6" s="9"/>
      <c r="I6" s="9"/>
      <c r="J6" s="9"/>
      <c r="K6" s="9" t="s">
        <v>18</v>
      </c>
      <c r="L6" s="9" t="s">
        <v>19</v>
      </c>
      <c r="M6" s="9" t="s">
        <v>18</v>
      </c>
      <c r="N6" s="9" t="s">
        <v>19</v>
      </c>
      <c r="O6" s="10"/>
    </row>
    <row r="7" spans="1:15" ht="12.75">
      <c r="A7" s="116" t="s">
        <v>530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117"/>
      <c r="M7" s="68"/>
      <c r="N7" s="117"/>
      <c r="O7" s="10"/>
    </row>
    <row r="8" spans="1:15" ht="12.75">
      <c r="A8" s="71"/>
      <c r="B8" s="17" t="str">
        <f>HYPERLINK("http://rucoecom.danfoss.com/online/index.html?cartCodes="&amp;C8,C8)</f>
        <v>004B1191</v>
      </c>
      <c r="C8" s="72" t="s">
        <v>531</v>
      </c>
      <c r="D8" s="98" t="s">
        <v>532</v>
      </c>
      <c r="E8" s="66">
        <v>368</v>
      </c>
      <c r="F8" s="66">
        <v>140</v>
      </c>
      <c r="G8" s="118">
        <v>98</v>
      </c>
      <c r="H8" s="119">
        <v>1.5</v>
      </c>
      <c r="I8" s="66">
        <v>1</v>
      </c>
      <c r="J8" s="66" t="s">
        <v>533</v>
      </c>
      <c r="K8" s="22">
        <f>M8*курс!$A$1</f>
        <v>8886.675200000001</v>
      </c>
      <c r="L8" s="22">
        <f>K8*1.18</f>
        <v>10486.276736000002</v>
      </c>
      <c r="M8" s="24">
        <v>145.68320000000003</v>
      </c>
      <c r="N8" s="24">
        <v>171.906176</v>
      </c>
      <c r="O8" s="25">
        <v>2</v>
      </c>
    </row>
    <row r="9" spans="1:15" ht="12.75">
      <c r="A9" s="71"/>
      <c r="B9" s="17" t="str">
        <f>HYPERLINK("http://rucoecom.danfoss.com/online/index.html?cartCodes="&amp;C9,C9)</f>
        <v>004B1192</v>
      </c>
      <c r="C9" s="72" t="s">
        <v>534</v>
      </c>
      <c r="D9" s="98" t="s">
        <v>535</v>
      </c>
      <c r="E9" s="66">
        <v>368</v>
      </c>
      <c r="F9" s="66">
        <v>140</v>
      </c>
      <c r="G9" s="118">
        <v>138</v>
      </c>
      <c r="H9" s="119">
        <v>1.7000000000000002</v>
      </c>
      <c r="I9" s="66">
        <v>1</v>
      </c>
      <c r="J9" s="66" t="s">
        <v>533</v>
      </c>
      <c r="K9" s="22">
        <f>M9*курс!$A$1</f>
        <v>9030.684000000001</v>
      </c>
      <c r="L9" s="22">
        <f>K9*1.18</f>
        <v>10656.207120000001</v>
      </c>
      <c r="M9" s="24">
        <v>148.044</v>
      </c>
      <c r="N9" s="24">
        <v>174.69191999999998</v>
      </c>
      <c r="O9" s="25">
        <v>2</v>
      </c>
    </row>
    <row r="10" spans="1:15" ht="12.75">
      <c r="A10" s="71"/>
      <c r="B10" s="17" t="str">
        <f>HYPERLINK("http://rucoecom.danfoss.com/online/index.html?cartCodes="&amp;C10,C10)</f>
        <v>004B1193</v>
      </c>
      <c r="C10" s="72" t="s">
        <v>536</v>
      </c>
      <c r="D10" s="98" t="s">
        <v>537</v>
      </c>
      <c r="E10" s="66">
        <v>368</v>
      </c>
      <c r="F10" s="66">
        <v>140</v>
      </c>
      <c r="G10" s="118">
        <v>168</v>
      </c>
      <c r="H10" s="119">
        <v>1.9</v>
      </c>
      <c r="I10" s="66">
        <v>1</v>
      </c>
      <c r="J10" s="66" t="s">
        <v>533</v>
      </c>
      <c r="K10" s="22">
        <f>M10*курс!$A$1</f>
        <v>9318.0672</v>
      </c>
      <c r="L10" s="22">
        <f>K10*1.18</f>
        <v>10995.319296</v>
      </c>
      <c r="M10" s="24">
        <v>152.7552</v>
      </c>
      <c r="N10" s="24">
        <v>180.251136</v>
      </c>
      <c r="O10" s="25">
        <v>2</v>
      </c>
    </row>
    <row r="11" spans="1:15" ht="12.75">
      <c r="A11" s="71"/>
      <c r="B11" s="17" t="str">
        <f>HYPERLINK("http://rucoecom.danfoss.com/online/index.html?cartCodes="&amp;C11,C11)</f>
        <v>004B1924</v>
      </c>
      <c r="C11" s="72" t="s">
        <v>538</v>
      </c>
      <c r="D11" s="98" t="s">
        <v>539</v>
      </c>
      <c r="E11" s="66">
        <v>502</v>
      </c>
      <c r="F11" s="66">
        <v>293</v>
      </c>
      <c r="G11" s="119">
        <v>117.2</v>
      </c>
      <c r="H11" s="119">
        <v>4.61</v>
      </c>
      <c r="I11" s="66">
        <v>1</v>
      </c>
      <c r="J11" s="66" t="s">
        <v>533</v>
      </c>
      <c r="K11" s="22">
        <f>M11*курс!$A$1</f>
        <v>13634.5248</v>
      </c>
      <c r="L11" s="22">
        <f>K11*1.18</f>
        <v>16088.739263999998</v>
      </c>
      <c r="M11" s="24">
        <v>223.5168</v>
      </c>
      <c r="N11" s="24">
        <v>263.749824</v>
      </c>
      <c r="O11" s="25">
        <v>2</v>
      </c>
    </row>
    <row r="12" spans="1:15" ht="12.75">
      <c r="A12" s="71"/>
      <c r="B12" s="17" t="str">
        <f>HYPERLINK("http://rucoecom.danfoss.com/online/index.html?cartCodes="&amp;C12,C12)</f>
        <v>004B1935</v>
      </c>
      <c r="C12" s="72" t="s">
        <v>540</v>
      </c>
      <c r="D12" s="98" t="s">
        <v>541</v>
      </c>
      <c r="E12" s="66">
        <v>502</v>
      </c>
      <c r="F12" s="66">
        <v>293</v>
      </c>
      <c r="G12" s="118">
        <v>155</v>
      </c>
      <c r="H12" s="119">
        <v>5.01</v>
      </c>
      <c r="I12" s="66">
        <v>1</v>
      </c>
      <c r="J12" s="66" t="s">
        <v>533</v>
      </c>
      <c r="K12" s="22">
        <f>M12*курс!$A$1</f>
        <v>14272.7312</v>
      </c>
      <c r="L12" s="22">
        <f>K12*1.18</f>
        <v>16841.822816</v>
      </c>
      <c r="M12" s="24">
        <v>233.9792</v>
      </c>
      <c r="N12" s="24">
        <v>276.09545599999996</v>
      </c>
      <c r="O12" s="25">
        <v>2</v>
      </c>
    </row>
    <row r="13" spans="1:15" ht="12.75">
      <c r="A13" s="71"/>
      <c r="B13" s="17" t="str">
        <f>HYPERLINK("http://rucoecom.danfoss.com/online/index.html?cartCodes="&amp;C13,C13)</f>
        <v>004B1950</v>
      </c>
      <c r="C13" s="72" t="s">
        <v>542</v>
      </c>
      <c r="D13" s="98" t="s">
        <v>543</v>
      </c>
      <c r="E13" s="66">
        <v>502</v>
      </c>
      <c r="F13" s="66">
        <v>293</v>
      </c>
      <c r="G13" s="118">
        <v>236</v>
      </c>
      <c r="H13" s="119">
        <v>5.55</v>
      </c>
      <c r="I13" s="66">
        <v>1</v>
      </c>
      <c r="J13" s="66" t="s">
        <v>533</v>
      </c>
      <c r="K13" s="22">
        <f>M13*курс!$A$1</f>
        <v>15136.784</v>
      </c>
      <c r="L13" s="22">
        <f>K13*1.18</f>
        <v>17861.40512</v>
      </c>
      <c r="M13" s="24">
        <v>248.144</v>
      </c>
      <c r="N13" s="24">
        <v>292.80992000000003</v>
      </c>
      <c r="O13" s="25">
        <v>2</v>
      </c>
    </row>
    <row r="14" spans="1:15" ht="12.75">
      <c r="A14" s="71"/>
      <c r="B14" s="17" t="str">
        <f>HYPERLINK("http://rucoecom.danfoss.com/online/index.html?cartCodes="&amp;C14,C14)</f>
        <v>004B1960</v>
      </c>
      <c r="C14" s="72" t="s">
        <v>544</v>
      </c>
      <c r="D14" s="98" t="s">
        <v>545</v>
      </c>
      <c r="E14" s="66">
        <v>502</v>
      </c>
      <c r="F14" s="66">
        <v>293</v>
      </c>
      <c r="G14" s="118">
        <v>317</v>
      </c>
      <c r="H14" s="119">
        <v>5.91</v>
      </c>
      <c r="I14" s="66">
        <v>1</v>
      </c>
      <c r="J14" s="66" t="s">
        <v>533</v>
      </c>
      <c r="K14" s="22">
        <f>M14*курс!$A$1</f>
        <v>15774.9904</v>
      </c>
      <c r="L14" s="22">
        <f>K14*1.18</f>
        <v>18614.488672</v>
      </c>
      <c r="M14" s="24">
        <v>258.6064</v>
      </c>
      <c r="N14" s="24">
        <v>305.155552</v>
      </c>
      <c r="O14" s="25">
        <v>2</v>
      </c>
    </row>
    <row r="15" spans="1:15" ht="12.75">
      <c r="A15" s="59" t="s">
        <v>546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9"/>
      <c r="M15" s="107"/>
      <c r="N15" s="107"/>
      <c r="O15" s="10"/>
    </row>
    <row r="16" spans="1:15" ht="12.75">
      <c r="A16" s="107"/>
      <c r="B16" s="17" t="str">
        <f>HYPERLINK("http://rucoecom.danfoss.com/online/index.html?cartCodes="&amp;C16,C16)</f>
        <v>004B1651</v>
      </c>
      <c r="C16" s="72" t="s">
        <v>547</v>
      </c>
      <c r="D16" s="98" t="s">
        <v>548</v>
      </c>
      <c r="E16" s="66">
        <v>710</v>
      </c>
      <c r="F16" s="66">
        <v>255</v>
      </c>
      <c r="G16" s="66">
        <v>175</v>
      </c>
      <c r="H16" s="66">
        <v>4.1</v>
      </c>
      <c r="I16" s="66">
        <v>1</v>
      </c>
      <c r="J16" s="66" t="s">
        <v>533</v>
      </c>
      <c r="K16" s="22">
        <f>M16*курс!$A$1</f>
        <v>8278.194186765615</v>
      </c>
      <c r="L16" s="22">
        <f>K16*1.18</f>
        <v>9768.269140383425</v>
      </c>
      <c r="M16" s="24">
        <v>135.70810142238713</v>
      </c>
      <c r="N16" s="24">
        <v>160.1355596784168</v>
      </c>
      <c r="O16" s="10"/>
    </row>
    <row r="17" spans="1:15" ht="12.75">
      <c r="A17" s="107"/>
      <c r="B17" s="17" t="str">
        <f>HYPERLINK("http://rucoecom.danfoss.com/online/index.html?cartCodes="&amp;C17,C17)</f>
        <v>004B1652</v>
      </c>
      <c r="C17" s="72" t="s">
        <v>549</v>
      </c>
      <c r="D17" s="98" t="s">
        <v>550</v>
      </c>
      <c r="E17" s="66">
        <v>710</v>
      </c>
      <c r="F17" s="66">
        <v>255</v>
      </c>
      <c r="G17" s="66">
        <v>265</v>
      </c>
      <c r="H17" s="66">
        <v>5.6</v>
      </c>
      <c r="I17" s="66">
        <v>1</v>
      </c>
      <c r="J17" s="66" t="s">
        <v>533</v>
      </c>
      <c r="K17" s="22">
        <f>M17*курс!$A$1</f>
        <v>10133.922077922078</v>
      </c>
      <c r="L17" s="22">
        <f>K17*1.18</f>
        <v>11958.028051948051</v>
      </c>
      <c r="M17" s="24">
        <v>166.12987012987014</v>
      </c>
      <c r="N17" s="24">
        <v>196.03324675324674</v>
      </c>
      <c r="O17" s="10"/>
    </row>
    <row r="18" spans="1:15" ht="12.75">
      <c r="A18" s="107"/>
      <c r="B18" s="17" t="str">
        <f>HYPERLINK("http://rucoecom.danfoss.com/online/index.html?cartCodes="&amp;C18,C18)</f>
        <v>004B1653</v>
      </c>
      <c r="C18" s="72" t="s">
        <v>551</v>
      </c>
      <c r="D18" s="98" t="s">
        <v>552</v>
      </c>
      <c r="E18" s="66">
        <v>710</v>
      </c>
      <c r="F18" s="66">
        <v>255</v>
      </c>
      <c r="G18" s="66">
        <v>355</v>
      </c>
      <c r="H18" s="66">
        <v>7.2</v>
      </c>
      <c r="I18" s="66">
        <v>1</v>
      </c>
      <c r="J18" s="66" t="s">
        <v>533</v>
      </c>
      <c r="K18" s="22">
        <f>M18*курс!$A$1</f>
        <v>12160.706493506494</v>
      </c>
      <c r="L18" s="22">
        <f>K18*1.18</f>
        <v>14349.633662337661</v>
      </c>
      <c r="M18" s="24">
        <v>199.35584415584415</v>
      </c>
      <c r="N18" s="24">
        <v>235.2398961038961</v>
      </c>
      <c r="O18" s="10"/>
    </row>
    <row r="19" spans="1:15" ht="12.75">
      <c r="A19" s="107"/>
      <c r="B19" s="17" t="str">
        <f>HYPERLINK("http://rucoecom.danfoss.com/online/index.html?cartCodes="&amp;C19,C19)</f>
        <v>004B1654</v>
      </c>
      <c r="C19" s="72" t="s">
        <v>553</v>
      </c>
      <c r="D19" s="98" t="s">
        <v>554</v>
      </c>
      <c r="E19" s="66">
        <v>710</v>
      </c>
      <c r="F19" s="66">
        <v>255</v>
      </c>
      <c r="G19" s="66">
        <v>515</v>
      </c>
      <c r="H19" s="66">
        <v>9</v>
      </c>
      <c r="I19" s="66">
        <v>1</v>
      </c>
      <c r="J19" s="66" t="s">
        <v>533</v>
      </c>
      <c r="K19" s="22">
        <f>M19*курс!$A$1</f>
        <v>14863.085714285713</v>
      </c>
      <c r="L19" s="22">
        <f>K19*1.18</f>
        <v>17538.44114285714</v>
      </c>
      <c r="M19" s="24">
        <v>243.65714285714284</v>
      </c>
      <c r="N19" s="24">
        <v>287.5154285714286</v>
      </c>
      <c r="O19" s="10"/>
    </row>
    <row r="20" spans="1:15" ht="12.75">
      <c r="A20" s="71"/>
      <c r="B20" s="17" t="str">
        <f>HYPERLINK("http://rucoecom.danfoss.com/online/index.html?cartCodes="&amp;C20,C20)</f>
        <v>004B2145</v>
      </c>
      <c r="C20" s="72" t="s">
        <v>555</v>
      </c>
      <c r="D20" s="98" t="s">
        <v>556</v>
      </c>
      <c r="E20" s="66">
        <v>580</v>
      </c>
      <c r="F20" s="66">
        <v>360</v>
      </c>
      <c r="G20" s="66">
        <v>313</v>
      </c>
      <c r="H20" s="73">
        <v>6.3</v>
      </c>
      <c r="I20" s="66">
        <v>1</v>
      </c>
      <c r="J20" s="66" t="s">
        <v>533</v>
      </c>
      <c r="K20" s="22">
        <f>M20*курс!$A$1</f>
        <v>17236.647999999997</v>
      </c>
      <c r="L20" s="22">
        <f>K20*1.18</f>
        <v>20339.244639999997</v>
      </c>
      <c r="M20" s="24">
        <v>282.568</v>
      </c>
      <c r="N20" s="24">
        <v>333.43024</v>
      </c>
      <c r="O20" s="25">
        <v>2</v>
      </c>
    </row>
    <row r="21" spans="1:15" ht="12.75">
      <c r="A21" s="71"/>
      <c r="B21" s="17" t="str">
        <f>HYPERLINK("http://rucoecom.danfoss.com/online/index.html?cartCodes="&amp;C21,C21)</f>
        <v>004B2160</v>
      </c>
      <c r="C21" s="72" t="s">
        <v>557</v>
      </c>
      <c r="D21" s="98" t="s">
        <v>558</v>
      </c>
      <c r="E21" s="66">
        <v>580</v>
      </c>
      <c r="F21" s="66">
        <v>360</v>
      </c>
      <c r="G21" s="66">
        <v>394</v>
      </c>
      <c r="H21" s="73">
        <v>6.91</v>
      </c>
      <c r="I21" s="66">
        <v>1</v>
      </c>
      <c r="J21" s="66" t="s">
        <v>533</v>
      </c>
      <c r="K21" s="22">
        <f>M21*курс!$A$1</f>
        <v>18227.5808</v>
      </c>
      <c r="L21" s="22">
        <f>K21*1.18</f>
        <v>21508.545344</v>
      </c>
      <c r="M21" s="24">
        <v>298.8128</v>
      </c>
      <c r="N21" s="24">
        <v>352.599104</v>
      </c>
      <c r="O21" s="25">
        <v>2</v>
      </c>
    </row>
    <row r="22" spans="1:15" ht="12.75">
      <c r="A22" s="71"/>
      <c r="B22" s="17" t="str">
        <f>HYPERLINK("http://rucoecom.danfoss.com/online/index.html?cartCodes="&amp;C22,C22)</f>
        <v>004B2180</v>
      </c>
      <c r="C22" s="72" t="s">
        <v>559</v>
      </c>
      <c r="D22" s="98" t="s">
        <v>560</v>
      </c>
      <c r="E22" s="66">
        <v>580</v>
      </c>
      <c r="F22" s="66">
        <v>360</v>
      </c>
      <c r="G22" s="66">
        <v>502</v>
      </c>
      <c r="H22" s="73">
        <v>7.73</v>
      </c>
      <c r="I22" s="66">
        <v>1</v>
      </c>
      <c r="J22" s="66" t="s">
        <v>533</v>
      </c>
      <c r="K22" s="22">
        <f>M22*курс!$A$1</f>
        <v>21118.5416</v>
      </c>
      <c r="L22" s="22">
        <f>K22*1.18</f>
        <v>24919.879087999998</v>
      </c>
      <c r="M22" s="24">
        <v>346.2056</v>
      </c>
      <c r="N22" s="24">
        <v>408.522608</v>
      </c>
      <c r="O22" s="25">
        <v>2</v>
      </c>
    </row>
    <row r="23" spans="1:15" ht="12.75">
      <c r="A23" s="71"/>
      <c r="B23" s="17" t="str">
        <f>HYPERLINK("http://rucoecom.danfoss.com/online/index.html?cartCodes="&amp;C23,C23)</f>
        <v>004B2535</v>
      </c>
      <c r="C23" s="72" t="s">
        <v>561</v>
      </c>
      <c r="D23" s="98" t="s">
        <v>562</v>
      </c>
      <c r="E23" s="66">
        <v>1202</v>
      </c>
      <c r="F23" s="66">
        <v>445</v>
      </c>
      <c r="G23" s="66">
        <v>259</v>
      </c>
      <c r="H23" s="73">
        <v>12.06</v>
      </c>
      <c r="I23" s="66">
        <v>1</v>
      </c>
      <c r="J23" s="66" t="s">
        <v>533</v>
      </c>
      <c r="K23" s="22">
        <f>M23*курс!$A$1</f>
        <v>25725.5544</v>
      </c>
      <c r="L23" s="22">
        <f>K23*1.18</f>
        <v>30356.154191999998</v>
      </c>
      <c r="M23" s="24">
        <v>421.73040000000003</v>
      </c>
      <c r="N23" s="24">
        <v>497.641872</v>
      </c>
      <c r="O23" s="25">
        <v>2</v>
      </c>
    </row>
    <row r="24" spans="1:15" ht="12.75">
      <c r="A24" s="71"/>
      <c r="B24" s="17" t="str">
        <f>HYPERLINK("http://rucoecom.danfoss.com/online/index.html?cartCodes="&amp;C24,C24)</f>
        <v>004B2550</v>
      </c>
      <c r="C24" s="72" t="s">
        <v>563</v>
      </c>
      <c r="D24" s="98" t="s">
        <v>564</v>
      </c>
      <c r="E24" s="66">
        <v>1202</v>
      </c>
      <c r="F24" s="66">
        <v>445</v>
      </c>
      <c r="G24" s="66">
        <v>340</v>
      </c>
      <c r="H24" s="73">
        <v>13.11</v>
      </c>
      <c r="I24" s="66">
        <v>1</v>
      </c>
      <c r="J24" s="66" t="s">
        <v>533</v>
      </c>
      <c r="K24" s="22">
        <f>M24*курс!$A$1</f>
        <v>27550.723199999997</v>
      </c>
      <c r="L24" s="22">
        <f>K24*1.18</f>
        <v>32509.853375999995</v>
      </c>
      <c r="M24" s="24">
        <v>451.65119999999996</v>
      </c>
      <c r="N24" s="24">
        <v>532.948416</v>
      </c>
      <c r="O24" s="25">
        <v>2</v>
      </c>
    </row>
    <row r="25" spans="1:15" ht="12.75">
      <c r="A25" s="71"/>
      <c r="B25" s="17" t="str">
        <f>HYPERLINK("http://rucoecom.danfoss.com/online/index.html?cartCodes="&amp;C25,C25)</f>
        <v>004B2570</v>
      </c>
      <c r="C25" s="72" t="s">
        <v>565</v>
      </c>
      <c r="D25" s="98" t="s">
        <v>566</v>
      </c>
      <c r="E25" s="66">
        <v>1202</v>
      </c>
      <c r="F25" s="66">
        <v>445</v>
      </c>
      <c r="G25" s="66">
        <v>448</v>
      </c>
      <c r="H25" s="73">
        <v>14.51</v>
      </c>
      <c r="I25" s="66">
        <v>1</v>
      </c>
      <c r="J25" s="66" t="s">
        <v>533</v>
      </c>
      <c r="K25" s="22">
        <f>M25*курс!$A$1</f>
        <v>30304.653599999998</v>
      </c>
      <c r="L25" s="22">
        <f>K25*1.18</f>
        <v>35759.491248</v>
      </c>
      <c r="M25" s="24">
        <v>496.7976</v>
      </c>
      <c r="N25" s="24">
        <v>586.2211679999999</v>
      </c>
      <c r="O25" s="25">
        <v>2</v>
      </c>
    </row>
    <row r="26" spans="1:15" ht="12.75">
      <c r="A26" s="71"/>
      <c r="B26" s="17" t="str">
        <f>HYPERLINK("http://rucoecom.danfoss.com/online/index.html?cartCodes="&amp;C26,C26)</f>
        <v>004B2599</v>
      </c>
      <c r="C26" s="72" t="s">
        <v>567</v>
      </c>
      <c r="D26" s="98" t="s">
        <v>568</v>
      </c>
      <c r="E26" s="66">
        <v>1202</v>
      </c>
      <c r="F26" s="66">
        <v>445</v>
      </c>
      <c r="G26" s="66">
        <v>610</v>
      </c>
      <c r="H26" s="73">
        <v>16.62</v>
      </c>
      <c r="I26" s="66">
        <v>1</v>
      </c>
      <c r="J26" s="66" t="s">
        <v>533</v>
      </c>
      <c r="K26" s="22">
        <f>M26*курс!$A$1</f>
        <v>33105.5296</v>
      </c>
      <c r="L26" s="22">
        <f>K26*1.18</f>
        <v>39064.524928</v>
      </c>
      <c r="M26" s="24">
        <v>542.7136</v>
      </c>
      <c r="N26" s="24">
        <v>640.402048</v>
      </c>
      <c r="O26" s="25">
        <v>2</v>
      </c>
    </row>
    <row r="27" spans="1:15" ht="12.75">
      <c r="A27" s="59" t="s">
        <v>569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9"/>
      <c r="M27" s="107"/>
      <c r="N27" s="107"/>
      <c r="O27" s="10"/>
    </row>
    <row r="28" spans="1:15" ht="12.75">
      <c r="A28" s="71"/>
      <c r="B28" s="17" t="str">
        <f>HYPERLINK("http://rucoecom.danfoss.com/online/index.html?cartCodes="&amp;C28,C28)</f>
        <v>004B3720</v>
      </c>
      <c r="C28" s="72" t="s">
        <v>570</v>
      </c>
      <c r="D28" s="98" t="s">
        <v>571</v>
      </c>
      <c r="E28" s="66">
        <v>502</v>
      </c>
      <c r="F28" s="66">
        <v>293</v>
      </c>
      <c r="G28" s="66">
        <v>155</v>
      </c>
      <c r="H28" s="73">
        <v>5.19</v>
      </c>
      <c r="I28" s="66">
        <v>1</v>
      </c>
      <c r="J28" s="66" t="s">
        <v>533</v>
      </c>
      <c r="K28" s="22">
        <f>M28*курс!$A$1</f>
        <v>15346.136000000002</v>
      </c>
      <c r="L28" s="22">
        <f>K28*1.18</f>
        <v>18108.44048</v>
      </c>
      <c r="M28" s="24">
        <v>251.57600000000002</v>
      </c>
      <c r="N28" s="24">
        <v>296.85968</v>
      </c>
      <c r="O28" s="25">
        <v>2</v>
      </c>
    </row>
    <row r="29" spans="1:15" ht="12.75">
      <c r="A29" s="71"/>
      <c r="B29" s="17" t="str">
        <f>HYPERLINK("http://rucoecom.danfoss.com/online/index.html?cartCodes="&amp;C29,C29)</f>
        <v>004B3725</v>
      </c>
      <c r="C29" s="72" t="s">
        <v>572</v>
      </c>
      <c r="D29" s="98" t="s">
        <v>573</v>
      </c>
      <c r="E29" s="66">
        <v>502</v>
      </c>
      <c r="F29" s="66">
        <v>293</v>
      </c>
      <c r="G29" s="66">
        <v>182</v>
      </c>
      <c r="H29" s="73">
        <v>5.55</v>
      </c>
      <c r="I29" s="66">
        <v>1</v>
      </c>
      <c r="J29" s="66" t="s">
        <v>533</v>
      </c>
      <c r="K29" s="22">
        <f>M29*курс!$A$1</f>
        <v>15901.235999999999</v>
      </c>
      <c r="L29" s="22">
        <f>K29*1.18</f>
        <v>18763.458479999998</v>
      </c>
      <c r="M29" s="24">
        <v>260.676</v>
      </c>
      <c r="N29" s="24">
        <v>307.59768</v>
      </c>
      <c r="O29" s="25">
        <v>2</v>
      </c>
    </row>
    <row r="30" spans="1:15" ht="12.75">
      <c r="A30" s="71"/>
      <c r="B30" s="17" t="str">
        <f>HYPERLINK("http://rucoecom.danfoss.com/online/index.html?cartCodes="&amp;C30,C30)</f>
        <v>004B3730</v>
      </c>
      <c r="C30" s="72" t="s">
        <v>574</v>
      </c>
      <c r="D30" s="98" t="s">
        <v>575</v>
      </c>
      <c r="E30" s="66">
        <v>502</v>
      </c>
      <c r="F30" s="66">
        <v>293</v>
      </c>
      <c r="G30" s="66">
        <v>209</v>
      </c>
      <c r="H30" s="73">
        <v>5.91</v>
      </c>
      <c r="I30" s="66">
        <v>1</v>
      </c>
      <c r="J30" s="66" t="s">
        <v>533</v>
      </c>
      <c r="K30" s="22">
        <f>M30*курс!$A$1</f>
        <v>16540.076800000003</v>
      </c>
      <c r="L30" s="22">
        <f>K30*1.18</f>
        <v>19517.290624</v>
      </c>
      <c r="M30" s="24">
        <v>271.14880000000005</v>
      </c>
      <c r="N30" s="24">
        <v>319.95558400000004</v>
      </c>
      <c r="O30" s="25">
        <v>2</v>
      </c>
    </row>
    <row r="31" spans="1:15" ht="12.75">
      <c r="A31" s="71"/>
      <c r="B31" s="17" t="str">
        <f>HYPERLINK("http://rucoecom.danfoss.com/online/index.html?cartCodes="&amp;C31,C31)</f>
        <v>004B3735</v>
      </c>
      <c r="C31" s="72" t="s">
        <v>576</v>
      </c>
      <c r="D31" s="98" t="s">
        <v>577</v>
      </c>
      <c r="E31" s="66">
        <v>502</v>
      </c>
      <c r="F31" s="66">
        <v>293</v>
      </c>
      <c r="G31" s="66">
        <v>236</v>
      </c>
      <c r="H31" s="73">
        <v>6.27</v>
      </c>
      <c r="I31" s="66">
        <v>1</v>
      </c>
      <c r="J31" s="66" t="s">
        <v>533</v>
      </c>
      <c r="K31" s="22">
        <f>M31*курс!$A$1</f>
        <v>17360.356</v>
      </c>
      <c r="L31" s="22">
        <f>K31*1.18</f>
        <v>20485.22008</v>
      </c>
      <c r="M31" s="24">
        <v>284.596</v>
      </c>
      <c r="N31" s="24">
        <v>335.82328</v>
      </c>
      <c r="O31" s="25">
        <v>2</v>
      </c>
    </row>
    <row r="34" spans="1:10" ht="28.5" customHeight="1">
      <c r="A34" s="113" t="s">
        <v>578</v>
      </c>
      <c r="B34" s="113"/>
      <c r="C34" s="113"/>
      <c r="D34" s="113"/>
      <c r="E34" s="113"/>
      <c r="F34" s="113"/>
      <c r="G34" s="113"/>
      <c r="H34" s="113"/>
      <c r="I34" s="113"/>
      <c r="J34" s="113"/>
    </row>
    <row r="37" spans="1:2" ht="12.75">
      <c r="A37" s="115" t="s">
        <v>579</v>
      </c>
      <c r="B37" s="115"/>
    </row>
    <row r="38" spans="1:15" ht="25.5" customHeight="1">
      <c r="A38" s="9" t="s">
        <v>3</v>
      </c>
      <c r="B38" s="9" t="s">
        <v>4</v>
      </c>
      <c r="C38" s="9" t="s">
        <v>4</v>
      </c>
      <c r="D38" s="9" t="s">
        <v>580</v>
      </c>
      <c r="E38" s="9" t="s">
        <v>581</v>
      </c>
      <c r="F38" s="9"/>
      <c r="G38" s="9"/>
      <c r="H38" s="9" t="s">
        <v>582</v>
      </c>
      <c r="I38" s="9" t="s">
        <v>11</v>
      </c>
      <c r="J38" s="9" t="s">
        <v>12</v>
      </c>
      <c r="K38" s="9" t="s">
        <v>13</v>
      </c>
      <c r="L38" s="9"/>
      <c r="M38" s="9" t="s">
        <v>14</v>
      </c>
      <c r="N38" s="9"/>
      <c r="O38" s="120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 t="s">
        <v>18</v>
      </c>
      <c r="L39" s="9" t="s">
        <v>19</v>
      </c>
      <c r="M39" s="9" t="s">
        <v>18</v>
      </c>
      <c r="N39" s="9" t="s">
        <v>19</v>
      </c>
      <c r="O39" s="120"/>
    </row>
    <row r="40" spans="1:15" ht="27.75" customHeight="1">
      <c r="A40" s="121" t="s">
        <v>583</v>
      </c>
      <c r="B40" s="122"/>
      <c r="C40" s="122"/>
      <c r="D40" s="122"/>
      <c r="E40" s="123"/>
      <c r="H40" s="122"/>
      <c r="I40" s="122"/>
      <c r="J40" s="122"/>
      <c r="K40" s="124"/>
      <c r="L40" s="125"/>
      <c r="M40" s="126"/>
      <c r="N40" s="126"/>
      <c r="O40" s="127"/>
    </row>
    <row r="41" spans="1:15" ht="28.5" customHeight="1">
      <c r="A41" s="128"/>
      <c r="B41" s="17" t="str">
        <f>HYPERLINK("http://rucoecom.danfoss.com/online/index.html?cartCodes="&amp;C41,C41)</f>
        <v>004B2945</v>
      </c>
      <c r="C41" s="129" t="s">
        <v>584</v>
      </c>
      <c r="D41" s="130" t="s">
        <v>585</v>
      </c>
      <c r="E41" s="130" t="s">
        <v>586</v>
      </c>
      <c r="F41" s="130"/>
      <c r="G41" s="130"/>
      <c r="H41" s="131">
        <v>0.19</v>
      </c>
      <c r="I41" s="100">
        <v>2</v>
      </c>
      <c r="J41" s="100" t="s">
        <v>533</v>
      </c>
      <c r="K41" s="22">
        <f>M41*курс!$A$1</f>
        <v>2538.2344</v>
      </c>
      <c r="L41" s="22">
        <f>K41*1.18</f>
        <v>2995.116592</v>
      </c>
      <c r="M41" s="67">
        <v>41.6104</v>
      </c>
      <c r="N41" s="67">
        <v>49.100272</v>
      </c>
      <c r="O41" s="132">
        <v>2</v>
      </c>
    </row>
    <row r="42" spans="1:15" ht="28.5" customHeight="1">
      <c r="A42" s="128"/>
      <c r="B42" s="17" t="str">
        <f>HYPERLINK("http://rucoecom.danfoss.com/online/index.html?cartCodes="&amp;C42,C42)</f>
        <v>004B2946</v>
      </c>
      <c r="C42" s="129" t="s">
        <v>587</v>
      </c>
      <c r="D42" s="130"/>
      <c r="E42" s="130" t="s">
        <v>588</v>
      </c>
      <c r="F42" s="130"/>
      <c r="G42" s="130"/>
      <c r="H42" s="131">
        <v>0.19</v>
      </c>
      <c r="I42" s="100">
        <v>2</v>
      </c>
      <c r="J42" s="100" t="s">
        <v>533</v>
      </c>
      <c r="K42" s="22">
        <f>M42*курс!$A$1</f>
        <v>2538.2344</v>
      </c>
      <c r="L42" s="22">
        <f>K42*1.18</f>
        <v>2995.116592</v>
      </c>
      <c r="M42" s="67">
        <v>41.6104</v>
      </c>
      <c r="N42" s="67">
        <v>49.100272</v>
      </c>
      <c r="O42" s="132">
        <v>2</v>
      </c>
    </row>
    <row r="43" spans="1:15" ht="28.5" customHeight="1">
      <c r="A43" s="128"/>
      <c r="B43" s="17" t="str">
        <f>HYPERLINK("http://rucoecom.danfoss.com/online/index.html?cartCodes="&amp;C43,C43)</f>
        <v>004B2904</v>
      </c>
      <c r="C43" s="129" t="s">
        <v>589</v>
      </c>
      <c r="D43" s="130" t="s">
        <v>590</v>
      </c>
      <c r="E43" s="130" t="s">
        <v>591</v>
      </c>
      <c r="F43" s="130"/>
      <c r="G43" s="130"/>
      <c r="H43" s="131">
        <v>0.43</v>
      </c>
      <c r="I43" s="100">
        <v>2</v>
      </c>
      <c r="J43" s="100" t="s">
        <v>533</v>
      </c>
      <c r="K43" s="22">
        <f>M43*курс!$A$1</f>
        <v>1894.3184</v>
      </c>
      <c r="L43" s="22">
        <f>K43*1.18</f>
        <v>2235.295712</v>
      </c>
      <c r="M43" s="67">
        <v>31.0544</v>
      </c>
      <c r="N43" s="67">
        <v>36.644192000000004</v>
      </c>
      <c r="O43" s="132">
        <v>2</v>
      </c>
    </row>
    <row r="44" spans="1:15" ht="28.5" customHeight="1">
      <c r="A44" s="128"/>
      <c r="B44" s="17" t="str">
        <f>HYPERLINK("http://rucoecom.danfoss.com/online/index.html?cartCodes="&amp;C44,C44)</f>
        <v>004B2905</v>
      </c>
      <c r="C44" s="129" t="s">
        <v>592</v>
      </c>
      <c r="D44" s="130"/>
      <c r="E44" s="130" t="s">
        <v>593</v>
      </c>
      <c r="F44" s="130"/>
      <c r="G44" s="130"/>
      <c r="H44" s="131">
        <v>0.41</v>
      </c>
      <c r="I44" s="100">
        <v>2</v>
      </c>
      <c r="J44" s="100" t="s">
        <v>533</v>
      </c>
      <c r="K44" s="22">
        <f>M44*курс!$A$1</f>
        <v>1894.3184</v>
      </c>
      <c r="L44" s="22">
        <f>K44*1.18</f>
        <v>2235.295712</v>
      </c>
      <c r="M44" s="67">
        <v>31.0544</v>
      </c>
      <c r="N44" s="67">
        <v>36.644192000000004</v>
      </c>
      <c r="O44" s="132">
        <v>2</v>
      </c>
    </row>
    <row r="45" spans="1:15" ht="28.5" customHeight="1">
      <c r="A45" s="128"/>
      <c r="B45" s="17" t="str">
        <f>HYPERLINK("http://rucoecom.danfoss.com/online/index.html?cartCodes="&amp;C45,C45)</f>
        <v>004B2906</v>
      </c>
      <c r="C45" s="129" t="s">
        <v>594</v>
      </c>
      <c r="D45" s="130"/>
      <c r="E45" s="130" t="s">
        <v>595</v>
      </c>
      <c r="F45" s="130"/>
      <c r="G45" s="130"/>
      <c r="H45" s="131">
        <v>0.39</v>
      </c>
      <c r="I45" s="100">
        <v>2</v>
      </c>
      <c r="J45" s="100" t="s">
        <v>533</v>
      </c>
      <c r="K45" s="22">
        <f>M45*курс!$A$1</f>
        <v>1894.3184</v>
      </c>
      <c r="L45" s="22">
        <f>K45*1.18</f>
        <v>2235.295712</v>
      </c>
      <c r="M45" s="67">
        <v>31.0544</v>
      </c>
      <c r="N45" s="67">
        <v>36.644192000000004</v>
      </c>
      <c r="O45" s="132">
        <v>2</v>
      </c>
    </row>
    <row r="46" spans="1:15" ht="25.5" customHeight="1">
      <c r="A46" s="128"/>
      <c r="B46" s="17" t="str">
        <f>HYPERLINK("http://rucoecom.danfoss.com/online/index.html?cartCodes="&amp;C46,C46)</f>
        <v>004B1358</v>
      </c>
      <c r="C46" s="129" t="s">
        <v>596</v>
      </c>
      <c r="D46" s="130" t="s">
        <v>597</v>
      </c>
      <c r="E46" s="130" t="s">
        <v>598</v>
      </c>
      <c r="F46" s="130"/>
      <c r="G46" s="130"/>
      <c r="H46" s="97">
        <v>0.7</v>
      </c>
      <c r="I46" s="100">
        <v>2</v>
      </c>
      <c r="J46" s="100" t="s">
        <v>533</v>
      </c>
      <c r="K46" s="22">
        <f>M46*курс!$A$1</f>
        <v>3623.6928000000003</v>
      </c>
      <c r="L46" s="22">
        <f>K46*1.18</f>
        <v>4275.957504</v>
      </c>
      <c r="M46" s="67">
        <v>59.4048</v>
      </c>
      <c r="N46" s="67">
        <v>70.097664</v>
      </c>
      <c r="O46" s="132">
        <v>2</v>
      </c>
    </row>
    <row r="47" spans="1:15" ht="28.5" customHeight="1">
      <c r="A47" s="128"/>
      <c r="B47" s="17" t="str">
        <f>HYPERLINK("http://rucoecom.danfoss.com/online/index.html?cartCodes="&amp;C47,C47)</f>
        <v>004B2910</v>
      </c>
      <c r="C47" s="129" t="s">
        <v>599</v>
      </c>
      <c r="D47" s="130" t="s">
        <v>600</v>
      </c>
      <c r="E47" s="130" t="s">
        <v>601</v>
      </c>
      <c r="F47" s="130"/>
      <c r="G47" s="130"/>
      <c r="H47" s="131">
        <v>1.03</v>
      </c>
      <c r="I47" s="100">
        <v>2</v>
      </c>
      <c r="J47" s="100" t="s">
        <v>533</v>
      </c>
      <c r="K47" s="22">
        <f>M47*курс!$A$1</f>
        <v>3945.9680000000003</v>
      </c>
      <c r="L47" s="22">
        <f>K47*1.18</f>
        <v>4656.2422400000005</v>
      </c>
      <c r="M47" s="67">
        <v>64.688</v>
      </c>
      <c r="N47" s="67">
        <v>76.33184</v>
      </c>
      <c r="O47" s="132">
        <v>2</v>
      </c>
    </row>
    <row r="48" spans="1:15" ht="28.5" customHeight="1">
      <c r="A48" s="128"/>
      <c r="B48" s="17" t="str">
        <f>HYPERLINK("http://rucoecom.danfoss.com/online/index.html?cartCodes="&amp;C48,C48)</f>
        <v>004B2911</v>
      </c>
      <c r="C48" s="129" t="s">
        <v>602</v>
      </c>
      <c r="D48" s="130"/>
      <c r="E48" s="130" t="s">
        <v>603</v>
      </c>
      <c r="F48" s="130"/>
      <c r="G48" s="130"/>
      <c r="H48" s="131">
        <v>1.03</v>
      </c>
      <c r="I48" s="100">
        <v>2</v>
      </c>
      <c r="J48" s="100" t="s">
        <v>533</v>
      </c>
      <c r="K48" s="22">
        <f>M48*курс!$A$1</f>
        <v>3945.9680000000003</v>
      </c>
      <c r="L48" s="22">
        <f>K48*1.18</f>
        <v>4656.2422400000005</v>
      </c>
      <c r="M48" s="67">
        <v>64.688</v>
      </c>
      <c r="N48" s="67">
        <v>76.33184</v>
      </c>
      <c r="O48" s="132">
        <v>2</v>
      </c>
    </row>
    <row r="49" spans="1:15" ht="28.5" customHeight="1">
      <c r="A49" s="128"/>
      <c r="B49" s="17" t="str">
        <f>HYPERLINK("http://rucoecom.danfoss.com/online/index.html?cartCodes="&amp;C49,C49)</f>
        <v>004B2912</v>
      </c>
      <c r="C49" s="129" t="s">
        <v>604</v>
      </c>
      <c r="D49" s="130"/>
      <c r="E49" s="130" t="s">
        <v>605</v>
      </c>
      <c r="F49" s="130"/>
      <c r="G49" s="130"/>
      <c r="H49" s="131">
        <v>1.17</v>
      </c>
      <c r="I49" s="100">
        <v>2</v>
      </c>
      <c r="J49" s="100" t="s">
        <v>533</v>
      </c>
      <c r="K49" s="22">
        <f>M49*курс!$A$1</f>
        <v>3945.9680000000003</v>
      </c>
      <c r="L49" s="22">
        <f>K49*1.18</f>
        <v>4656.2422400000005</v>
      </c>
      <c r="M49" s="67">
        <v>64.688</v>
      </c>
      <c r="N49" s="67">
        <v>76.33184</v>
      </c>
      <c r="O49" s="132">
        <v>2</v>
      </c>
    </row>
    <row r="50" spans="1:15" ht="12.75">
      <c r="A50" s="133" t="s">
        <v>606</v>
      </c>
      <c r="B50" s="134"/>
      <c r="C50" s="134"/>
      <c r="D50" s="134"/>
      <c r="E50" s="135"/>
      <c r="H50" s="134"/>
      <c r="I50" s="134"/>
      <c r="J50" s="134"/>
      <c r="K50" s="134"/>
      <c r="L50" s="136"/>
      <c r="M50" s="137"/>
      <c r="N50" s="137"/>
      <c r="O50" s="127"/>
    </row>
    <row r="51" spans="1:15" ht="28.5" customHeight="1">
      <c r="A51" s="128"/>
      <c r="B51" s="17" t="str">
        <f>HYPERLINK("http://rucoecom.danfoss.com/online/index.html?cartCodes="&amp;C51,C51)</f>
        <v>004B2944</v>
      </c>
      <c r="C51" s="129" t="s">
        <v>607</v>
      </c>
      <c r="D51" s="130" t="s">
        <v>608</v>
      </c>
      <c r="E51" s="138" t="s">
        <v>609</v>
      </c>
      <c r="F51" s="138"/>
      <c r="G51" s="138"/>
      <c r="H51" s="131">
        <v>0.21</v>
      </c>
      <c r="I51" s="100">
        <v>2</v>
      </c>
      <c r="J51" s="100" t="s">
        <v>533</v>
      </c>
      <c r="K51" s="22">
        <f>M51*курс!$A$1</f>
        <v>1801.696</v>
      </c>
      <c r="L51" s="22">
        <f>K51*1.18</f>
        <v>2126.00128</v>
      </c>
      <c r="M51" s="67">
        <v>29.535999999999998</v>
      </c>
      <c r="N51" s="67">
        <v>34.85247999999999</v>
      </c>
      <c r="O51" s="132">
        <v>2</v>
      </c>
    </row>
    <row r="52" spans="1:15" ht="28.5" customHeight="1">
      <c r="A52" s="128"/>
      <c r="B52" s="17" t="str">
        <f>HYPERLINK("http://rucoecom.danfoss.com/online/index.html?cartCodes="&amp;C52,C52)</f>
        <v>004B2901</v>
      </c>
      <c r="C52" s="129" t="s">
        <v>610</v>
      </c>
      <c r="D52" s="130" t="s">
        <v>611</v>
      </c>
      <c r="E52" s="138" t="s">
        <v>612</v>
      </c>
      <c r="F52" s="138"/>
      <c r="G52" s="138"/>
      <c r="H52" s="131">
        <v>0.41</v>
      </c>
      <c r="I52" s="100">
        <v>2</v>
      </c>
      <c r="J52" s="100" t="s">
        <v>533</v>
      </c>
      <c r="K52" s="22">
        <f>M52*курс!$A$1</f>
        <v>1342.3904</v>
      </c>
      <c r="L52" s="22">
        <f>K52*1.18</f>
        <v>1584.0206719999999</v>
      </c>
      <c r="M52" s="67">
        <v>22.0064</v>
      </c>
      <c r="N52" s="67">
        <v>25.967551999999998</v>
      </c>
      <c r="O52" s="132">
        <v>2</v>
      </c>
    </row>
    <row r="53" spans="1:15" ht="25.5" customHeight="1">
      <c r="A53" s="128"/>
      <c r="B53" s="17" t="str">
        <f>HYPERLINK("http://rucoecom.danfoss.com/online/index.html?cartCodes="&amp;C53,C53)</f>
        <v>003H6909</v>
      </c>
      <c r="C53" s="129" t="s">
        <v>613</v>
      </c>
      <c r="D53" s="130"/>
      <c r="E53" s="138" t="s">
        <v>614</v>
      </c>
      <c r="F53" s="138"/>
      <c r="G53" s="138"/>
      <c r="H53" s="131">
        <v>0.42</v>
      </c>
      <c r="I53" s="100">
        <v>2</v>
      </c>
      <c r="J53" s="100" t="s">
        <v>615</v>
      </c>
      <c r="K53" s="22">
        <f>M53*курс!$A$1</f>
        <v>2001.5320000000004</v>
      </c>
      <c r="L53" s="22">
        <f>K53*1.18</f>
        <v>2361.80776</v>
      </c>
      <c r="M53" s="67">
        <v>32.812000000000005</v>
      </c>
      <c r="N53" s="67">
        <v>38.71816</v>
      </c>
      <c r="O53" s="132">
        <v>2</v>
      </c>
    </row>
    <row r="54" spans="1:15" ht="28.5" customHeight="1">
      <c r="A54" s="128"/>
      <c r="B54" s="17" t="str">
        <f>HYPERLINK("http://rucoecom.danfoss.com/online/index.html?cartCodes="&amp;C54,C54)</f>
        <v>004B2903</v>
      </c>
      <c r="C54" s="129" t="s">
        <v>616</v>
      </c>
      <c r="D54" s="130"/>
      <c r="E54" s="138" t="s">
        <v>617</v>
      </c>
      <c r="F54" s="138"/>
      <c r="G54" s="138"/>
      <c r="H54" s="131">
        <v>0.43</v>
      </c>
      <c r="I54" s="100">
        <v>2</v>
      </c>
      <c r="J54" s="100" t="s">
        <v>533</v>
      </c>
      <c r="K54" s="22">
        <f>M54*курс!$A$1</f>
        <v>1342.3904</v>
      </c>
      <c r="L54" s="22">
        <f>K54*1.18</f>
        <v>1584.0206719999999</v>
      </c>
      <c r="M54" s="67">
        <v>22.0064</v>
      </c>
      <c r="N54" s="67">
        <v>25.967551999999998</v>
      </c>
      <c r="O54" s="132">
        <v>2</v>
      </c>
    </row>
    <row r="55" spans="1:15" ht="28.5" customHeight="1">
      <c r="A55" s="128"/>
      <c r="B55" s="17" t="str">
        <f>HYPERLINK("http://rucoecom.danfoss.com/online/index.html?cartCodes="&amp;C55,C55)</f>
        <v>004B2907</v>
      </c>
      <c r="C55" s="129" t="s">
        <v>618</v>
      </c>
      <c r="D55" s="130" t="s">
        <v>600</v>
      </c>
      <c r="E55" s="138" t="s">
        <v>619</v>
      </c>
      <c r="F55" s="138"/>
      <c r="G55" s="138"/>
      <c r="H55" s="131">
        <v>0.91</v>
      </c>
      <c r="I55" s="100">
        <v>2</v>
      </c>
      <c r="J55" s="100" t="s">
        <v>533</v>
      </c>
      <c r="K55" s="22">
        <f>M55*курс!$A$1</f>
        <v>3156.7744</v>
      </c>
      <c r="L55" s="22">
        <f>K55*1.18</f>
        <v>3724.9937919999998</v>
      </c>
      <c r="M55" s="67">
        <v>51.7504</v>
      </c>
      <c r="N55" s="67">
        <v>61.06547199999999</v>
      </c>
      <c r="O55" s="132">
        <v>2</v>
      </c>
    </row>
    <row r="56" spans="1:15" ht="28.5" customHeight="1">
      <c r="A56" s="128"/>
      <c r="B56" s="17" t="str">
        <f>HYPERLINK("http://rucoecom.danfoss.com/online/index.html?cartCodes="&amp;C56,C56)</f>
        <v>004B2908</v>
      </c>
      <c r="C56" s="129" t="s">
        <v>620</v>
      </c>
      <c r="D56" s="130"/>
      <c r="E56" s="138" t="s">
        <v>621</v>
      </c>
      <c r="F56" s="138"/>
      <c r="G56" s="138"/>
      <c r="H56" s="131">
        <v>0.93</v>
      </c>
      <c r="I56" s="100">
        <v>2</v>
      </c>
      <c r="J56" s="100" t="s">
        <v>533</v>
      </c>
      <c r="K56" s="22">
        <f>M56*курс!$A$1</f>
        <v>3156.7744</v>
      </c>
      <c r="L56" s="22">
        <f>K56*1.18</f>
        <v>3724.9937919999998</v>
      </c>
      <c r="M56" s="67">
        <v>51.7504</v>
      </c>
      <c r="N56" s="67">
        <v>61.06547199999999</v>
      </c>
      <c r="O56" s="132">
        <v>2</v>
      </c>
    </row>
    <row r="57" spans="1:15" ht="28.5" customHeight="1">
      <c r="A57" s="128"/>
      <c r="B57" s="17" t="str">
        <f>HYPERLINK("http://rucoecom.danfoss.com/online/index.html?cartCodes="&amp;C57,C57)</f>
        <v>004B2909</v>
      </c>
      <c r="C57" s="129" t="s">
        <v>622</v>
      </c>
      <c r="D57" s="130"/>
      <c r="E57" s="138" t="s">
        <v>623</v>
      </c>
      <c r="F57" s="138"/>
      <c r="G57" s="138"/>
      <c r="H57" s="131">
        <v>0.95</v>
      </c>
      <c r="I57" s="100">
        <v>2</v>
      </c>
      <c r="J57" s="100" t="s">
        <v>533</v>
      </c>
      <c r="K57" s="22">
        <f>M57*курс!$A$1</f>
        <v>3156.7744</v>
      </c>
      <c r="L57" s="22">
        <f>K57*1.18</f>
        <v>3724.9937919999998</v>
      </c>
      <c r="M57" s="67">
        <v>51.7504</v>
      </c>
      <c r="N57" s="67">
        <v>61.06547199999999</v>
      </c>
      <c r="O57" s="132">
        <v>2</v>
      </c>
    </row>
    <row r="58" spans="1:15" ht="12.75">
      <c r="A58" s="121" t="s">
        <v>624</v>
      </c>
      <c r="B58" s="122"/>
      <c r="C58" s="122"/>
      <c r="D58" s="122"/>
      <c r="E58" s="123"/>
      <c r="H58" s="122"/>
      <c r="I58" s="122"/>
      <c r="J58" s="122"/>
      <c r="K58" s="122"/>
      <c r="L58" s="139"/>
      <c r="M58" s="140"/>
      <c r="N58" s="140"/>
      <c r="O58" s="127"/>
    </row>
    <row r="59" spans="1:15" ht="25.5" customHeight="1">
      <c r="A59" s="127"/>
      <c r="B59" s="17" t="str">
        <f>HYPERLINK("http://rucoecom.danfoss.com/online/index.html?cartCodes="&amp;C59,C59)</f>
        <v>004B2947</v>
      </c>
      <c r="C59" s="141" t="s">
        <v>625</v>
      </c>
      <c r="D59" s="142" t="s">
        <v>626</v>
      </c>
      <c r="E59" s="142" t="s">
        <v>627</v>
      </c>
      <c r="F59" s="142"/>
      <c r="G59" s="142"/>
      <c r="H59" s="143">
        <v>0.4</v>
      </c>
      <c r="I59" s="144">
        <v>2</v>
      </c>
      <c r="J59" s="144" t="s">
        <v>533</v>
      </c>
      <c r="K59" s="22">
        <f>M59*курс!$A$1</f>
        <v>3391.5024000000003</v>
      </c>
      <c r="L59" s="22">
        <f>K59*1.18</f>
        <v>4001.972832</v>
      </c>
      <c r="M59" s="67">
        <v>55.598400000000005</v>
      </c>
      <c r="N59" s="67">
        <v>65.606112</v>
      </c>
      <c r="O59" s="132">
        <v>2</v>
      </c>
    </row>
    <row r="60" spans="1:15" ht="25.5" customHeight="1">
      <c r="A60" s="127"/>
      <c r="B60" s="17" t="str">
        <f>HYPERLINK("http://rucoecom.danfoss.com/online/index.html?cartCodes="&amp;C60,C60)</f>
        <v>004B2953</v>
      </c>
      <c r="C60" s="141" t="s">
        <v>628</v>
      </c>
      <c r="D60" s="142"/>
      <c r="E60" s="142" t="s">
        <v>629</v>
      </c>
      <c r="F60" s="142"/>
      <c r="G60" s="142"/>
      <c r="H60" s="143">
        <v>0.27</v>
      </c>
      <c r="I60" s="144">
        <v>2</v>
      </c>
      <c r="J60" s="144" t="s">
        <v>533</v>
      </c>
      <c r="K60" s="22">
        <f>M60*курс!$A$1</f>
        <v>3391.5024000000003</v>
      </c>
      <c r="L60" s="22">
        <f>K60*1.18</f>
        <v>4001.972832</v>
      </c>
      <c r="M60" s="67">
        <v>55.598400000000005</v>
      </c>
      <c r="N60" s="67">
        <v>65.606112</v>
      </c>
      <c r="O60" s="132">
        <v>2</v>
      </c>
    </row>
    <row r="61" spans="1:15" ht="32.25" customHeight="1">
      <c r="A61" s="127"/>
      <c r="B61" s="17" t="str">
        <f>HYPERLINK("http://rucoecom.danfoss.com/online/index.html?cartCodes="&amp;C61,C61)</f>
        <v>004B2913</v>
      </c>
      <c r="C61" s="141" t="s">
        <v>630</v>
      </c>
      <c r="D61" s="145" t="s">
        <v>631</v>
      </c>
      <c r="E61" s="142" t="s">
        <v>632</v>
      </c>
      <c r="F61" s="142"/>
      <c r="G61" s="142"/>
      <c r="H61" s="143">
        <v>0.41</v>
      </c>
      <c r="I61" s="144">
        <v>2</v>
      </c>
      <c r="J61" s="144" t="s">
        <v>533</v>
      </c>
      <c r="K61" s="22">
        <f>M61*курс!$A$1</f>
        <v>2525.5464000000006</v>
      </c>
      <c r="L61" s="22">
        <f>K61*1.18</f>
        <v>2980.1447520000006</v>
      </c>
      <c r="M61" s="67">
        <v>41.40240000000001</v>
      </c>
      <c r="N61" s="67">
        <v>48.854832</v>
      </c>
      <c r="O61" s="132">
        <v>2</v>
      </c>
    </row>
    <row r="64" spans="1:7" ht="12.75">
      <c r="A64" s="48" t="s">
        <v>633</v>
      </c>
      <c r="B64" s="48"/>
      <c r="C64" s="48"/>
      <c r="D64" s="48"/>
      <c r="E64" s="48"/>
      <c r="F64" s="48"/>
      <c r="G64" s="48"/>
    </row>
    <row r="65" spans="1:15" ht="38.25" customHeight="1">
      <c r="A65" s="146" t="s">
        <v>3</v>
      </c>
      <c r="B65" s="9" t="s">
        <v>4</v>
      </c>
      <c r="C65" s="146" t="s">
        <v>4</v>
      </c>
      <c r="D65" s="146" t="s">
        <v>634</v>
      </c>
      <c r="E65" s="146"/>
      <c r="F65" s="146"/>
      <c r="G65" s="146"/>
      <c r="H65" s="146" t="s">
        <v>9</v>
      </c>
      <c r="I65" s="146" t="s">
        <v>11</v>
      </c>
      <c r="J65" s="146" t="s">
        <v>12</v>
      </c>
      <c r="K65" s="146" t="s">
        <v>13</v>
      </c>
      <c r="L65" s="146"/>
      <c r="M65" s="146" t="s">
        <v>14</v>
      </c>
      <c r="N65" s="146"/>
      <c r="O65" s="61"/>
    </row>
    <row r="66" spans="1:15" ht="12.75">
      <c r="A66" s="146"/>
      <c r="B66" s="9"/>
      <c r="C66" s="146"/>
      <c r="D66" s="146"/>
      <c r="E66" s="146"/>
      <c r="F66" s="146"/>
      <c r="G66" s="146"/>
      <c r="H66" s="146"/>
      <c r="I66" s="146"/>
      <c r="J66" s="146"/>
      <c r="K66" s="146" t="s">
        <v>18</v>
      </c>
      <c r="L66" s="146" t="s">
        <v>19</v>
      </c>
      <c r="M66" s="146" t="s">
        <v>18</v>
      </c>
      <c r="N66" s="146" t="s">
        <v>19</v>
      </c>
      <c r="O66" s="61"/>
    </row>
    <row r="67" spans="1:15" ht="12.75">
      <c r="A67" s="140" t="s">
        <v>635</v>
      </c>
      <c r="B67" s="140"/>
      <c r="C67" s="140"/>
      <c r="D67" s="147"/>
      <c r="H67" s="140"/>
      <c r="I67" s="140"/>
      <c r="J67" s="140"/>
      <c r="K67" s="140"/>
      <c r="L67" s="140"/>
      <c r="M67" s="140"/>
      <c r="N67" s="140"/>
      <c r="O67" s="127"/>
    </row>
    <row r="68" spans="1:15" ht="12.75" customHeight="1">
      <c r="A68" s="127"/>
      <c r="B68" s="17" t="str">
        <f>HYPERLINK("http://rucoecom.danfoss.com/online/index.html?cartCodes="&amp;C68,C68)</f>
        <v>004B2923</v>
      </c>
      <c r="C68" s="141" t="s">
        <v>636</v>
      </c>
      <c r="D68" s="142" t="s">
        <v>637</v>
      </c>
      <c r="E68" s="142"/>
      <c r="F68" s="142"/>
      <c r="G68" s="142"/>
      <c r="H68" s="144">
        <v>4</v>
      </c>
      <c r="I68" s="144">
        <v>1</v>
      </c>
      <c r="J68" s="144" t="s">
        <v>533</v>
      </c>
      <c r="K68" s="22">
        <f>M68*курс!$A$1</f>
        <v>2347.9144</v>
      </c>
      <c r="L68" s="22">
        <f>K68*1.18</f>
        <v>2770.538992</v>
      </c>
      <c r="M68" s="67">
        <v>38.4904</v>
      </c>
      <c r="N68" s="67">
        <v>45.418672</v>
      </c>
      <c r="O68" s="132">
        <v>1</v>
      </c>
    </row>
    <row r="69" spans="1:15" ht="14.25" customHeight="1">
      <c r="A69" s="127"/>
      <c r="B69" s="17" t="str">
        <f>HYPERLINK("http://rucoecom.danfoss.com/online/index.html?cartCodes="&amp;C69,C69)</f>
        <v>004B2924</v>
      </c>
      <c r="C69" s="141" t="s">
        <v>638</v>
      </c>
      <c r="D69" s="142" t="s">
        <v>639</v>
      </c>
      <c r="E69" s="142"/>
      <c r="F69" s="142"/>
      <c r="G69" s="142"/>
      <c r="H69" s="144">
        <v>6</v>
      </c>
      <c r="I69" s="144">
        <v>1</v>
      </c>
      <c r="J69" s="144" t="s">
        <v>533</v>
      </c>
      <c r="K69" s="22">
        <f>M69*курс!$A$1</f>
        <v>3893.9472000000005</v>
      </c>
      <c r="L69" s="22">
        <f>K69*1.18</f>
        <v>4594.857696</v>
      </c>
      <c r="M69" s="67">
        <v>63.83520000000001</v>
      </c>
      <c r="N69" s="67">
        <v>75.325536</v>
      </c>
      <c r="O69" s="132">
        <v>1</v>
      </c>
    </row>
    <row r="70" spans="1:15" ht="14.25" customHeight="1">
      <c r="A70" s="127"/>
      <c r="B70" s="17" t="str">
        <f>HYPERLINK("http://rucoecom.danfoss.com/online/index.html?cartCodes="&amp;C70,C70)</f>
        <v>004B2925</v>
      </c>
      <c r="C70" s="141" t="s">
        <v>640</v>
      </c>
      <c r="D70" s="142" t="s">
        <v>641</v>
      </c>
      <c r="E70" s="142"/>
      <c r="F70" s="142"/>
      <c r="G70" s="142"/>
      <c r="H70" s="144">
        <v>6</v>
      </c>
      <c r="I70" s="144">
        <v>1</v>
      </c>
      <c r="J70" s="144" t="s">
        <v>533</v>
      </c>
      <c r="K70" s="22">
        <f>M70*курс!$A$1</f>
        <v>3893.9472000000005</v>
      </c>
      <c r="L70" s="22">
        <f>K70*1.18</f>
        <v>4594.857696</v>
      </c>
      <c r="M70" s="67">
        <v>63.83520000000001</v>
      </c>
      <c r="N70" s="67">
        <v>75.325536</v>
      </c>
      <c r="O70" s="132">
        <v>1</v>
      </c>
    </row>
    <row r="71" spans="1:15" ht="12.75" customHeight="1">
      <c r="A71" s="127"/>
      <c r="B71" s="17" t="str">
        <f>HYPERLINK("http://rucoecom.danfoss.com/online/index.html?cartCodes="&amp;C71,C71)</f>
        <v>004B2948</v>
      </c>
      <c r="C71" s="141" t="s">
        <v>642</v>
      </c>
      <c r="D71" s="142" t="s">
        <v>643</v>
      </c>
      <c r="E71" s="142"/>
      <c r="F71" s="142"/>
      <c r="G71" s="142"/>
      <c r="H71" s="143">
        <v>2.78</v>
      </c>
      <c r="I71" s="144">
        <v>1</v>
      </c>
      <c r="J71" s="144" t="s">
        <v>533</v>
      </c>
      <c r="K71" s="22">
        <f>M71*курс!$A$1</f>
        <v>1472.4424000000001</v>
      </c>
      <c r="L71" s="22">
        <f>K71*1.18</f>
        <v>1737.4820320000001</v>
      </c>
      <c r="M71" s="67">
        <v>24.1384</v>
      </c>
      <c r="N71" s="67">
        <v>28.483311999999998</v>
      </c>
      <c r="O71" s="132">
        <v>1</v>
      </c>
    </row>
    <row r="72" spans="1:15" ht="12.75">
      <c r="A72" s="127"/>
      <c r="B72" s="17" t="str">
        <f>HYPERLINK("http://rucoecom.danfoss.com/online/index.html?cartCodes="&amp;C72,C72)</f>
        <v>004B1728</v>
      </c>
      <c r="C72" s="148" t="s">
        <v>644</v>
      </c>
      <c r="D72" s="57" t="s">
        <v>645</v>
      </c>
      <c r="E72" s="57"/>
      <c r="F72" s="57"/>
      <c r="G72" s="57"/>
      <c r="H72" s="149">
        <v>3.14</v>
      </c>
      <c r="I72" s="104">
        <v>1</v>
      </c>
      <c r="J72" s="104" t="s">
        <v>533</v>
      </c>
      <c r="K72" s="22">
        <f>M72*курс!$A$1</f>
        <v>3114.904</v>
      </c>
      <c r="L72" s="22">
        <f>K72*1.18</f>
        <v>3675.58672</v>
      </c>
      <c r="M72" s="67">
        <v>51.064</v>
      </c>
      <c r="N72" s="67">
        <v>60.25552</v>
      </c>
      <c r="O72" s="150">
        <v>1</v>
      </c>
    </row>
    <row r="74" spans="1:9" ht="12.75">
      <c r="A74" s="90" t="s">
        <v>646</v>
      </c>
      <c r="B74" s="90"/>
      <c r="C74" s="90"/>
      <c r="D74" s="90"/>
      <c r="E74" s="90"/>
      <c r="F74" s="90"/>
      <c r="G74" s="90"/>
      <c r="I74" s="151"/>
    </row>
    <row r="75" ht="12.75" customHeight="1"/>
    <row r="76" spans="1:7" ht="56.25" customHeight="1">
      <c r="A76" s="152" t="s">
        <v>647</v>
      </c>
      <c r="B76" s="152"/>
      <c r="C76" s="152"/>
      <c r="D76" s="152"/>
      <c r="E76" s="152"/>
      <c r="F76" s="152"/>
      <c r="G76" s="152"/>
    </row>
    <row r="77" ht="12.75">
      <c r="I77" s="151"/>
    </row>
    <row r="79" spans="1:10" s="30" customFormat="1" ht="12.75">
      <c r="A79" s="31" t="s">
        <v>648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5" s="30" customFormat="1" ht="12.75" customHeight="1">
      <c r="A80" s="146" t="s">
        <v>3</v>
      </c>
      <c r="B80" s="146" t="s">
        <v>4</v>
      </c>
      <c r="C80" s="146" t="s">
        <v>4</v>
      </c>
      <c r="D80" s="146" t="s">
        <v>528</v>
      </c>
      <c r="E80" s="146"/>
      <c r="F80" s="146"/>
      <c r="G80" s="146"/>
      <c r="H80" s="146" t="s">
        <v>9</v>
      </c>
      <c r="I80" s="146" t="s">
        <v>11</v>
      </c>
      <c r="J80" s="146" t="s">
        <v>12</v>
      </c>
      <c r="K80" s="146" t="s">
        <v>13</v>
      </c>
      <c r="L80" s="146"/>
      <c r="M80" s="146" t="s">
        <v>14</v>
      </c>
      <c r="N80" s="146"/>
      <c r="O80" s="153"/>
    </row>
    <row r="81" spans="1:15" s="30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 t="s">
        <v>18</v>
      </c>
      <c r="L81" s="146" t="s">
        <v>19</v>
      </c>
      <c r="M81" s="146" t="s">
        <v>18</v>
      </c>
      <c r="N81" s="146" t="s">
        <v>19</v>
      </c>
      <c r="O81" s="153"/>
    </row>
    <row r="82" spans="1:15" s="30" customFormat="1" ht="12.75">
      <c r="A82" s="78"/>
      <c r="B82" s="32" t="str">
        <f>HYPERLINK("http://rucoecom.danfoss.com/online/index.html?cartCodes="&amp;C82,C82)</f>
        <v>004B5115</v>
      </c>
      <c r="C82" s="79" t="s">
        <v>649</v>
      </c>
      <c r="D82" s="106" t="s">
        <v>650</v>
      </c>
      <c r="E82" s="106"/>
      <c r="F82" s="106"/>
      <c r="G82" s="106"/>
      <c r="H82" s="154">
        <v>2.451</v>
      </c>
      <c r="I82" s="80">
        <v>1</v>
      </c>
      <c r="J82" s="80" t="s">
        <v>533</v>
      </c>
      <c r="K82" s="22">
        <f>M82*курс!$A$1</f>
        <v>10410.666666666666</v>
      </c>
      <c r="L82" s="22">
        <f>K82*1.18</f>
        <v>12284.586666666666</v>
      </c>
      <c r="M82" s="36">
        <v>170.66666666666666</v>
      </c>
      <c r="N82" s="36">
        <f>M82*1.18</f>
        <v>201.38666666666666</v>
      </c>
      <c r="O82" s="70">
        <v>2</v>
      </c>
    </row>
    <row r="83" spans="1:15" s="30" customFormat="1" ht="12.75">
      <c r="A83" s="78"/>
      <c r="B83" s="32" t="str">
        <f>HYPERLINK("http://rucoecom.danfoss.com/online/index.html?cartCodes="&amp;C83,C83)</f>
        <v>004B5130</v>
      </c>
      <c r="C83" s="79" t="s">
        <v>651</v>
      </c>
      <c r="D83" s="106" t="s">
        <v>652</v>
      </c>
      <c r="E83" s="106"/>
      <c r="F83" s="106"/>
      <c r="G83" s="106"/>
      <c r="H83" s="154">
        <v>2.562</v>
      </c>
      <c r="I83" s="80">
        <v>1</v>
      </c>
      <c r="J83" s="80" t="s">
        <v>533</v>
      </c>
      <c r="K83" s="22">
        <f>M83*курс!$A$1</f>
        <v>10898.666666666668</v>
      </c>
      <c r="L83" s="22">
        <f>K83*1.18</f>
        <v>12860.426666666668</v>
      </c>
      <c r="M83" s="36">
        <v>178.66666666666669</v>
      </c>
      <c r="N83" s="36">
        <f>M83*1.18</f>
        <v>210.82666666666668</v>
      </c>
      <c r="O83" s="70">
        <v>2</v>
      </c>
    </row>
    <row r="84" spans="1:15" s="30" customFormat="1" ht="12.75">
      <c r="A84" s="78"/>
      <c r="B84" s="32" t="str">
        <f>HYPERLINK("http://rucoecom.danfoss.com/online/index.html?cartCodes="&amp;C84,C84)</f>
        <v>004B5135</v>
      </c>
      <c r="C84" s="79" t="s">
        <v>653</v>
      </c>
      <c r="D84" s="106" t="s">
        <v>654</v>
      </c>
      <c r="E84" s="106"/>
      <c r="F84" s="106"/>
      <c r="G84" s="106"/>
      <c r="H84" s="154">
        <v>3.092</v>
      </c>
      <c r="I84" s="80">
        <v>1</v>
      </c>
      <c r="J84" s="80" t="s">
        <v>533</v>
      </c>
      <c r="K84" s="22">
        <f>M84*курс!$A$1</f>
        <v>11874.666666666666</v>
      </c>
      <c r="L84" s="22">
        <f>K84*1.18</f>
        <v>14012.106666666665</v>
      </c>
      <c r="M84" s="36">
        <v>194.66666666666666</v>
      </c>
      <c r="N84" s="36">
        <f>M84*1.18</f>
        <v>229.70666666666665</v>
      </c>
      <c r="O84" s="70">
        <v>2</v>
      </c>
    </row>
    <row r="85" spans="1:15" s="30" customFormat="1" ht="12.75">
      <c r="A85" s="78"/>
      <c r="B85" s="32" t="str">
        <f>HYPERLINK("http://rucoecom.danfoss.com/online/index.html?cartCodes="&amp;C85,C85)</f>
        <v>004H7117</v>
      </c>
      <c r="C85" s="79" t="s">
        <v>655</v>
      </c>
      <c r="D85" s="106" t="s">
        <v>656</v>
      </c>
      <c r="E85" s="106"/>
      <c r="F85" s="106"/>
      <c r="G85" s="106"/>
      <c r="H85" s="154">
        <v>6.953</v>
      </c>
      <c r="I85" s="80">
        <v>1</v>
      </c>
      <c r="J85" s="80" t="s">
        <v>533</v>
      </c>
      <c r="K85" s="22">
        <f>M85*курс!$A$1</f>
        <v>34566.666666666664</v>
      </c>
      <c r="L85" s="22">
        <f>K85*1.18</f>
        <v>40788.666666666664</v>
      </c>
      <c r="M85" s="36">
        <v>566.6666666666666</v>
      </c>
      <c r="N85" s="36">
        <f>M85*1.18</f>
        <v>668.6666666666666</v>
      </c>
      <c r="O85" s="70">
        <v>2</v>
      </c>
    </row>
    <row r="86" spans="1:15" s="30" customFormat="1" ht="12.75">
      <c r="A86" s="78"/>
      <c r="B86" s="32" t="str">
        <f>HYPERLINK("http://rucoecom.danfoss.com/online/index.html?cartCodes="&amp;C86,C86)</f>
        <v>004H7118</v>
      </c>
      <c r="C86" s="79" t="s">
        <v>657</v>
      </c>
      <c r="D86" s="106" t="s">
        <v>658</v>
      </c>
      <c r="E86" s="106"/>
      <c r="F86" s="106"/>
      <c r="G86" s="106"/>
      <c r="H86" s="154">
        <v>1.466</v>
      </c>
      <c r="I86" s="80">
        <v>1</v>
      </c>
      <c r="J86" s="80" t="s">
        <v>533</v>
      </c>
      <c r="K86" s="22">
        <f>M86*курс!$A$1</f>
        <v>35705.33333333333</v>
      </c>
      <c r="L86" s="22">
        <f>K86*1.18</f>
        <v>42132.29333333333</v>
      </c>
      <c r="M86" s="36">
        <v>585.3333333333333</v>
      </c>
      <c r="N86" s="36">
        <f>M86*1.18</f>
        <v>690.6933333333332</v>
      </c>
      <c r="O86" s="70">
        <v>2</v>
      </c>
    </row>
    <row r="87" spans="1:15" s="30" customFormat="1" ht="12.75">
      <c r="A87" s="78"/>
      <c r="B87" s="32" t="str">
        <f>HYPERLINK("http://rucoecom.danfoss.com/online/index.html?cartCodes="&amp;C87,C87)</f>
        <v>004H7119</v>
      </c>
      <c r="C87" s="79" t="s">
        <v>659</v>
      </c>
      <c r="D87" s="106" t="s">
        <v>660</v>
      </c>
      <c r="E87" s="106"/>
      <c r="F87" s="106"/>
      <c r="G87" s="106"/>
      <c r="H87" s="154">
        <v>1.691</v>
      </c>
      <c r="I87" s="80">
        <v>1</v>
      </c>
      <c r="J87" s="80" t="s">
        <v>533</v>
      </c>
      <c r="K87" s="22">
        <f>M87*курс!$A$1</f>
        <v>36925.33333333333</v>
      </c>
      <c r="L87" s="22">
        <f>K87*1.18</f>
        <v>43571.893333333326</v>
      </c>
      <c r="M87" s="36">
        <v>605.3333333333333</v>
      </c>
      <c r="N87" s="36">
        <f>M87*1.18</f>
        <v>714.2933333333332</v>
      </c>
      <c r="O87" s="70">
        <v>2</v>
      </c>
    </row>
    <row r="88" spans="1:15" s="30" customFormat="1" ht="12.75">
      <c r="A88" s="78"/>
      <c r="B88" s="32" t="str">
        <f>HYPERLINK("http://rucoecom.danfoss.com/online/index.html?cartCodes="&amp;C88,C88)</f>
        <v>004H7105</v>
      </c>
      <c r="C88" s="79" t="s">
        <v>661</v>
      </c>
      <c r="D88" s="106" t="s">
        <v>662</v>
      </c>
      <c r="E88" s="106"/>
      <c r="F88" s="106"/>
      <c r="G88" s="106"/>
      <c r="H88" s="154">
        <v>25</v>
      </c>
      <c r="I88" s="80">
        <v>1</v>
      </c>
      <c r="J88" s="80" t="s">
        <v>533</v>
      </c>
      <c r="K88" s="22">
        <f>M88*курс!$A$1</f>
        <v>60756</v>
      </c>
      <c r="L88" s="22">
        <f>K88*1.18</f>
        <v>71692.08</v>
      </c>
      <c r="M88" s="36">
        <v>996</v>
      </c>
      <c r="N88" s="36">
        <f>M88*1.18</f>
        <v>1175.28</v>
      </c>
      <c r="O88" s="70">
        <v>2</v>
      </c>
    </row>
    <row r="89" spans="1:15" s="30" customFormat="1" ht="12.75">
      <c r="A89" s="78"/>
      <c r="B89" s="32" t="str">
        <f>HYPERLINK("http://rucoecom.danfoss.com/online/index.html?cartCodes="&amp;C89,C89)</f>
        <v>004H7106</v>
      </c>
      <c r="C89" s="79" t="s">
        <v>663</v>
      </c>
      <c r="D89" s="106" t="s">
        <v>664</v>
      </c>
      <c r="E89" s="106"/>
      <c r="F89" s="106"/>
      <c r="G89" s="106"/>
      <c r="H89" s="154">
        <v>29</v>
      </c>
      <c r="I89" s="80">
        <v>1</v>
      </c>
      <c r="J89" s="80" t="s">
        <v>533</v>
      </c>
      <c r="K89" s="22">
        <f>M89*курс!$A$1</f>
        <v>65147.999999999985</v>
      </c>
      <c r="L89" s="22">
        <f>K89*1.18</f>
        <v>76874.63999999998</v>
      </c>
      <c r="M89" s="36">
        <v>1067.9999999999998</v>
      </c>
      <c r="N89" s="36">
        <f>M89*1.18</f>
        <v>1260.2399999999996</v>
      </c>
      <c r="O89" s="70">
        <v>2</v>
      </c>
    </row>
    <row r="90" spans="1:15" s="30" customFormat="1" ht="12.75">
      <c r="A90" s="78"/>
      <c r="B90" s="32" t="str">
        <f>HYPERLINK("http://rucoecom.danfoss.com/online/index.html?cartCodes="&amp;C90,C90)</f>
        <v>004H7107</v>
      </c>
      <c r="C90" s="79" t="s">
        <v>665</v>
      </c>
      <c r="D90" s="106" t="s">
        <v>666</v>
      </c>
      <c r="E90" s="106"/>
      <c r="F90" s="106"/>
      <c r="G90" s="106"/>
      <c r="H90" s="154">
        <v>38</v>
      </c>
      <c r="I90" s="80">
        <v>1</v>
      </c>
      <c r="J90" s="80" t="s">
        <v>533</v>
      </c>
      <c r="K90" s="22">
        <f>M90*курс!$A$1</f>
        <v>70760</v>
      </c>
      <c r="L90" s="22">
        <f>K90*1.18</f>
        <v>83496.79999999999</v>
      </c>
      <c r="M90" s="36">
        <v>1160</v>
      </c>
      <c r="N90" s="36">
        <f>M90*1.18</f>
        <v>1368.8</v>
      </c>
      <c r="O90" s="70">
        <v>2</v>
      </c>
    </row>
    <row r="91" spans="1:15" s="30" customFormat="1" ht="12.75">
      <c r="A91" s="78"/>
      <c r="B91" s="32" t="str">
        <f>HYPERLINK("http://rucoecom.danfoss.com/online/index.html?cartCodes="&amp;C91,C91)</f>
        <v>004H7111</v>
      </c>
      <c r="C91" s="79" t="s">
        <v>667</v>
      </c>
      <c r="D91" s="106" t="s">
        <v>668</v>
      </c>
      <c r="E91" s="106"/>
      <c r="F91" s="106"/>
      <c r="G91" s="106"/>
      <c r="H91" s="154">
        <v>40</v>
      </c>
      <c r="I91" s="80">
        <v>1</v>
      </c>
      <c r="J91" s="80" t="s">
        <v>533</v>
      </c>
      <c r="K91" s="22">
        <f>M91*курс!$A$1</f>
        <v>71980</v>
      </c>
      <c r="L91" s="22">
        <f>K91*1.18</f>
        <v>84936.4</v>
      </c>
      <c r="M91" s="36">
        <v>1180</v>
      </c>
      <c r="N91" s="36">
        <f>M91*1.18</f>
        <v>1392.3999999999999</v>
      </c>
      <c r="O91" s="70">
        <v>2</v>
      </c>
    </row>
    <row r="92" spans="1:15" s="30" customFormat="1" ht="12.75">
      <c r="A92" s="78"/>
      <c r="B92" s="32" t="str">
        <f>HYPERLINK("http://rucoecom.danfoss.com/online/index.html?cartCodes="&amp;C92,C92)</f>
        <v>004H7112</v>
      </c>
      <c r="C92" s="79" t="s">
        <v>669</v>
      </c>
      <c r="D92" s="106" t="s">
        <v>670</v>
      </c>
      <c r="E92" s="106"/>
      <c r="F92" s="106"/>
      <c r="G92" s="106"/>
      <c r="H92" s="154">
        <v>55</v>
      </c>
      <c r="I92" s="80">
        <v>1</v>
      </c>
      <c r="J92" s="80" t="s">
        <v>533</v>
      </c>
      <c r="K92" s="22">
        <f>M92*курс!$A$1</f>
        <v>80276</v>
      </c>
      <c r="L92" s="22">
        <f>K92*1.18</f>
        <v>94725.68</v>
      </c>
      <c r="M92" s="36">
        <v>1316</v>
      </c>
      <c r="N92" s="36">
        <f>M92*1.18</f>
        <v>1552.8799999999999</v>
      </c>
      <c r="O92" s="70">
        <v>2</v>
      </c>
    </row>
    <row r="93" spans="1:15" s="30" customFormat="1" ht="12.75">
      <c r="A93" s="78"/>
      <c r="B93" s="32" t="str">
        <f>HYPERLINK("http://rucoecom.danfoss.com/online/index.html?cartCodes="&amp;C93,C93)</f>
        <v>004H7113</v>
      </c>
      <c r="C93" s="79" t="s">
        <v>671</v>
      </c>
      <c r="D93" s="106" t="s">
        <v>672</v>
      </c>
      <c r="E93" s="106"/>
      <c r="F93" s="106"/>
      <c r="G93" s="106"/>
      <c r="H93" s="154">
        <v>75</v>
      </c>
      <c r="I93" s="80">
        <v>1</v>
      </c>
      <c r="J93" s="80" t="s">
        <v>533</v>
      </c>
      <c r="K93" s="22">
        <f>M93*курс!$A$1</f>
        <v>91500</v>
      </c>
      <c r="L93" s="22">
        <f>K93*1.18</f>
        <v>107970</v>
      </c>
      <c r="M93" s="36">
        <v>1500</v>
      </c>
      <c r="N93" s="36">
        <f>M93*1.18</f>
        <v>1770</v>
      </c>
      <c r="O93" s="70">
        <v>2</v>
      </c>
    </row>
  </sheetData>
  <sheetProtection selectLockedCells="1" selectUnlockedCells="1"/>
  <mergeCells count="88">
    <mergeCell ref="A1:J1"/>
    <mergeCell ref="B3:J3"/>
    <mergeCell ref="A4:J4"/>
    <mergeCell ref="A5:A6"/>
    <mergeCell ref="B5:B6"/>
    <mergeCell ref="C5:C6"/>
    <mergeCell ref="D5:D6"/>
    <mergeCell ref="E5:G5"/>
    <mergeCell ref="H5:H6"/>
    <mergeCell ref="I5:I6"/>
    <mergeCell ref="J5:J6"/>
    <mergeCell ref="K5:L5"/>
    <mergeCell ref="M5:N5"/>
    <mergeCell ref="A34:J34"/>
    <mergeCell ref="A38:A39"/>
    <mergeCell ref="B38:B39"/>
    <mergeCell ref="C38:C39"/>
    <mergeCell ref="D38:D39"/>
    <mergeCell ref="E38:G39"/>
    <mergeCell ref="H38:H39"/>
    <mergeCell ref="I38:I39"/>
    <mergeCell ref="J38:J39"/>
    <mergeCell ref="K38:L38"/>
    <mergeCell ref="M38:N38"/>
    <mergeCell ref="D41:D42"/>
    <mergeCell ref="E41:G41"/>
    <mergeCell ref="E42:G42"/>
    <mergeCell ref="D43:D45"/>
    <mergeCell ref="E43:G43"/>
    <mergeCell ref="E44:G44"/>
    <mergeCell ref="E45:G45"/>
    <mergeCell ref="E46:G46"/>
    <mergeCell ref="D47:D49"/>
    <mergeCell ref="E47:G47"/>
    <mergeCell ref="E48:G48"/>
    <mergeCell ref="E49:G49"/>
    <mergeCell ref="E51:G51"/>
    <mergeCell ref="D52:D54"/>
    <mergeCell ref="E52:G52"/>
    <mergeCell ref="E53:G53"/>
    <mergeCell ref="E54:G54"/>
    <mergeCell ref="D55:D57"/>
    <mergeCell ref="E55:G55"/>
    <mergeCell ref="E56:G56"/>
    <mergeCell ref="E57:G57"/>
    <mergeCell ref="D59:D60"/>
    <mergeCell ref="E59:G59"/>
    <mergeCell ref="E60:G60"/>
    <mergeCell ref="E61:G61"/>
    <mergeCell ref="A64:G64"/>
    <mergeCell ref="A65:A66"/>
    <mergeCell ref="B65:B66"/>
    <mergeCell ref="C65:C66"/>
    <mergeCell ref="D65:G66"/>
    <mergeCell ref="H65:H66"/>
    <mergeCell ref="I65:I66"/>
    <mergeCell ref="J65:J66"/>
    <mergeCell ref="K65:L65"/>
    <mergeCell ref="M65:N65"/>
    <mergeCell ref="D68:G68"/>
    <mergeCell ref="D69:G69"/>
    <mergeCell ref="D70:G70"/>
    <mergeCell ref="D71:G71"/>
    <mergeCell ref="D72:G72"/>
    <mergeCell ref="A74:G74"/>
    <mergeCell ref="A76:G76"/>
    <mergeCell ref="A79:J79"/>
    <mergeCell ref="A80:A81"/>
    <mergeCell ref="B80:B81"/>
    <mergeCell ref="C80:C81"/>
    <mergeCell ref="D80:G81"/>
    <mergeCell ref="H80:H81"/>
    <mergeCell ref="I80:I81"/>
    <mergeCell ref="J80:J81"/>
    <mergeCell ref="K80:L80"/>
    <mergeCell ref="M80:N80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>
    <row r="1" ht="12.75">
      <c r="A1" s="1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2016-02-18T18:49:44Z</dcterms:modified>
  <cp:category/>
  <cp:version/>
  <cp:contentType/>
  <cp:contentStatus/>
</cp:coreProperties>
</file>